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afedesignaps.sharepoint.com/sites/Administration/Delte dokumenter/Diverse/FRI-Kontrolsystem/2025/"/>
    </mc:Choice>
  </mc:AlternateContent>
  <xr:revisionPtr revIDLastSave="58" documentId="13_ncr:1_{60A9632E-46AA-4FAC-A061-477114AFF43A}" xr6:coauthVersionLast="47" xr6:coauthVersionMax="47" xr10:uidLastSave="{F6A21927-E30E-413E-8177-74617EFF5347}"/>
  <bookViews>
    <workbookView xWindow="38280" yWindow="-120" windowWidth="38640" windowHeight="21120" tabRatio="790" xr2:uid="{C09522DD-614C-D54A-A719-01F03D45192C}"/>
  </bookViews>
  <sheets>
    <sheet name="Forside" sheetId="36" r:id="rId1"/>
    <sheet name="Vejl." sheetId="34" r:id="rId2"/>
    <sheet name="Kontroloversigt" sheetId="3" r:id="rId3"/>
    <sheet name="FLUGT" sheetId="10" r:id="rId4"/>
    <sheet name="SIKT" sheetId="33" r:id="rId5"/>
    <sheet name="RED" sheetId="27" r:id="rId6"/>
    <sheet name="IND" sheetId="30" r:id="rId7"/>
    <sheet name="ADSK" sheetId="26" r:id="rId8"/>
    <sheet name="DØR" sheetId="24" r:id="rId9"/>
    <sheet name="IOF" sheetId="22" r:id="rId10"/>
    <sheet name="UOF" sheetId="23" r:id="rId11"/>
    <sheet name="ISO" sheetId="21" r:id="rId12"/>
    <sheet name="HS" sheetId="16" r:id="rId13"/>
    <sheet name="RU" sheetId="13" r:id="rId14"/>
    <sheet name="RAA" sheetId="14" r:id="rId15"/>
    <sheet name="SV" sheetId="18" r:id="rId16"/>
    <sheet name="STIG" sheetId="15" r:id="rId17"/>
    <sheet name="ABDL" sheetId="17" r:id="rId18"/>
    <sheet name="BTÆT" sheetId="20" r:id="rId19"/>
    <sheet name="RØR" sheetId="32" r:id="rId20"/>
    <sheet name="SV_KRAP-eks." sheetId="35" r:id="rId21"/>
  </sheets>
  <definedNames>
    <definedName name="bmkCustomer" localSheetId="20">'SV_KRAP-eks.'!#REF!</definedName>
    <definedName name="bmkProjektnr1" localSheetId="20">'SV_KRAP-eks.'!#REF!</definedName>
    <definedName name="_xlnm.Print_Titles" localSheetId="17">ABDL!$12:$13</definedName>
    <definedName name="_xlnm.Print_Titles" localSheetId="7">ADSK!$12:$13</definedName>
    <definedName name="_xlnm.Print_Titles" localSheetId="18">BTÆT!$12:$13</definedName>
    <definedName name="_xlnm.Print_Titles" localSheetId="8">DØR!$12:$13</definedName>
    <definedName name="_xlnm.Print_Titles" localSheetId="3">FLUGT!$12:$13</definedName>
    <definedName name="_xlnm.Print_Titles" localSheetId="0">Forside!$1:$8</definedName>
    <definedName name="_xlnm.Print_Titles" localSheetId="12">HS!$12:$13</definedName>
    <definedName name="_xlnm.Print_Titles" localSheetId="6">IND!$12:$13</definedName>
    <definedName name="_xlnm.Print_Titles" localSheetId="9">IOF!$12:$13</definedName>
    <definedName name="_xlnm.Print_Titles" localSheetId="11">ISO!$12:$13</definedName>
    <definedName name="_xlnm.Print_Titles" localSheetId="5">RED!$12:$13</definedName>
    <definedName name="_xlnm.Print_Titles" localSheetId="13">RU!$12:$13</definedName>
    <definedName name="_xlnm.Print_Titles" localSheetId="19">RØR!$12:$13</definedName>
    <definedName name="_xlnm.Print_Titles" localSheetId="14">RAA!$12:$13</definedName>
    <definedName name="_xlnm.Print_Titles" localSheetId="4">SIKT!$12:$13</definedName>
    <definedName name="_xlnm.Print_Titles" localSheetId="16">STIG!$12:$13</definedName>
    <definedName name="_xlnm.Print_Titles" localSheetId="15">SV!$12:$13</definedName>
    <definedName name="_xlnm.Print_Titles" localSheetId="10">UOF!$12:$13</definedName>
    <definedName name="_xlnm.Print_Titles" localSheetId="1">Vejl.!$1:$7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 l="1"/>
  <c r="E2" i="15" s="1"/>
  <c r="A1" i="3"/>
  <c r="A1" i="33"/>
  <c r="A1" i="27"/>
  <c r="A1" i="30"/>
  <c r="A1" i="26"/>
  <c r="A1" i="24"/>
  <c r="A1" i="22"/>
  <c r="A1" i="23"/>
  <c r="A1" i="21"/>
  <c r="A1" i="16"/>
  <c r="A1" i="13"/>
  <c r="A1" i="14"/>
  <c r="A1" i="18"/>
  <c r="A1" i="15"/>
  <c r="A1" i="17"/>
  <c r="A1" i="20"/>
  <c r="A1" i="32"/>
  <c r="A1" i="10"/>
  <c r="A1" i="34"/>
  <c r="E3" i="13"/>
  <c r="E34" i="3"/>
  <c r="E2" i="32" s="1"/>
  <c r="E33" i="3"/>
  <c r="E2" i="20" s="1"/>
  <c r="E32" i="3"/>
  <c r="E2" i="17" s="1"/>
  <c r="E30" i="3"/>
  <c r="E2" i="18" s="1"/>
  <c r="E29" i="3"/>
  <c r="E2" i="14" s="1"/>
  <c r="E28" i="3"/>
  <c r="E2" i="13" s="1"/>
  <c r="E27" i="3"/>
  <c r="E2" i="16" s="1"/>
  <c r="E23" i="3"/>
  <c r="E2" i="21" s="1"/>
  <c r="E22" i="3"/>
  <c r="E2" i="23" s="1"/>
  <c r="E21" i="3"/>
  <c r="E2" i="22" s="1"/>
  <c r="E20" i="3"/>
  <c r="E2" i="24" s="1"/>
  <c r="E19" i="3"/>
  <c r="E2" i="26" s="1"/>
  <c r="E15" i="3"/>
  <c r="E2" i="30" s="1"/>
  <c r="E14" i="3"/>
  <c r="E2" i="27" s="1"/>
  <c r="E13" i="3"/>
  <c r="E2" i="33" s="1"/>
  <c r="E12" i="3"/>
  <c r="E2" i="10" s="1"/>
  <c r="G4" i="3"/>
  <c r="G3" i="3"/>
  <c r="G2" i="3"/>
  <c r="C7" i="33"/>
  <c r="C7" i="27"/>
  <c r="C7" i="30"/>
  <c r="C7" i="26"/>
  <c r="C7" i="24"/>
  <c r="C7" i="22"/>
  <c r="C7" i="23"/>
  <c r="C7" i="21"/>
  <c r="C7" i="16"/>
  <c r="C7" i="13"/>
  <c r="C7" i="14"/>
  <c r="C7" i="18"/>
  <c r="C7" i="15"/>
  <c r="C7" i="17"/>
  <c r="C7" i="20"/>
  <c r="C7" i="32"/>
  <c r="C7" i="10"/>
  <c r="C6" i="33"/>
  <c r="C6" i="27"/>
  <c r="C6" i="30"/>
  <c r="C6" i="26"/>
  <c r="C6" i="24"/>
  <c r="C6" i="22"/>
  <c r="C6" i="23"/>
  <c r="C6" i="21"/>
  <c r="C6" i="16"/>
  <c r="C6" i="13"/>
  <c r="C6" i="14"/>
  <c r="C6" i="18"/>
  <c r="C6" i="15"/>
  <c r="C6" i="17"/>
  <c r="C6" i="20"/>
  <c r="C6" i="32"/>
  <c r="C6" i="10"/>
  <c r="B4" i="34" l="1"/>
  <c r="B3" i="34"/>
  <c r="B2" i="34"/>
  <c r="B2" i="3"/>
  <c r="C2" i="33"/>
  <c r="C2" i="27"/>
  <c r="C2" i="30"/>
  <c r="C2" i="26"/>
  <c r="C2" i="24"/>
  <c r="C2" i="22"/>
  <c r="C2" i="23"/>
  <c r="C2" i="21"/>
  <c r="C2" i="16"/>
  <c r="C2" i="13"/>
  <c r="C2" i="14"/>
  <c r="C2" i="18"/>
  <c r="C2" i="15"/>
  <c r="C2" i="17"/>
  <c r="C2" i="20"/>
  <c r="C2" i="32"/>
  <c r="C2" i="10"/>
  <c r="B7" i="3"/>
  <c r="B6" i="3"/>
  <c r="B5" i="3"/>
  <c r="B3" i="3"/>
  <c r="G6" i="3" l="1"/>
  <c r="C10" i="33" l="1"/>
  <c r="C10" i="27"/>
  <c r="C10" i="30"/>
  <c r="C10" i="26"/>
  <c r="C10" i="24"/>
  <c r="C10" i="22"/>
  <c r="C10" i="23"/>
  <c r="C10" i="21"/>
  <c r="C10" i="16"/>
  <c r="C10" i="13"/>
  <c r="C10" i="14"/>
  <c r="C10" i="18"/>
  <c r="C10" i="15"/>
  <c r="C10" i="17"/>
  <c r="C10" i="20"/>
  <c r="C10" i="32"/>
  <c r="C10" i="10"/>
  <c r="C9" i="33"/>
  <c r="C9" i="27"/>
  <c r="C9" i="30"/>
  <c r="C9" i="26"/>
  <c r="C9" i="24"/>
  <c r="C9" i="22"/>
  <c r="C9" i="23"/>
  <c r="C9" i="21"/>
  <c r="C9" i="16"/>
  <c r="C9" i="13"/>
  <c r="C9" i="14"/>
  <c r="C9" i="18"/>
  <c r="C9" i="15"/>
  <c r="C9" i="17"/>
  <c r="C9" i="20"/>
  <c r="C9" i="32"/>
  <c r="C9" i="10"/>
  <c r="G1" i="15" l="1"/>
  <c r="D1" i="32"/>
  <c r="G1" i="32"/>
  <c r="D1" i="20"/>
  <c r="G1" i="20"/>
  <c r="D1" i="17"/>
  <c r="G1" i="17"/>
  <c r="D1" i="15"/>
  <c r="D1" i="18"/>
  <c r="G1" i="18"/>
  <c r="D1" i="14"/>
  <c r="G1" i="14"/>
  <c r="D1" i="13"/>
  <c r="G1" i="13"/>
  <c r="D1" i="16"/>
  <c r="G1" i="16"/>
  <c r="D1" i="21"/>
  <c r="G1" i="21"/>
  <c r="D1" i="23"/>
  <c r="G1" i="23"/>
  <c r="D1" i="22"/>
  <c r="G1" i="22"/>
  <c r="D1" i="24"/>
  <c r="G1" i="24"/>
  <c r="D1" i="26"/>
  <c r="G1" i="26"/>
  <c r="D1" i="30"/>
  <c r="D1" i="27"/>
  <c r="G1" i="27"/>
  <c r="D1" i="33"/>
  <c r="G1" i="33"/>
  <c r="D1" i="10"/>
  <c r="G1" i="10"/>
  <c r="C4" i="33" l="1"/>
  <c r="C4" i="27"/>
  <c r="C4" i="30"/>
  <c r="C4" i="26"/>
  <c r="C4" i="24"/>
  <c r="C4" i="22"/>
  <c r="C4" i="23"/>
  <c r="C4" i="21"/>
  <c r="C4" i="16"/>
  <c r="C4" i="13"/>
  <c r="C4" i="14"/>
  <c r="C4" i="18"/>
  <c r="C4" i="15"/>
  <c r="C4" i="17"/>
  <c r="C4" i="20"/>
  <c r="C4" i="32"/>
  <c r="C4" i="10"/>
  <c r="C3" i="33"/>
  <c r="C3" i="27"/>
  <c r="C3" i="30"/>
  <c r="C3" i="26"/>
  <c r="C3" i="24"/>
  <c r="C3" i="22"/>
  <c r="C3" i="23"/>
  <c r="C3" i="21"/>
  <c r="C3" i="16"/>
  <c r="C3" i="13"/>
  <c r="C3" i="14"/>
  <c r="C3" i="18"/>
  <c r="C3" i="15"/>
  <c r="C3" i="17"/>
  <c r="C3" i="20"/>
  <c r="C3" i="32"/>
  <c r="C3" i="10"/>
  <c r="G1" i="30"/>
  <c r="E3" i="32"/>
  <c r="E3" i="20"/>
  <c r="E3" i="17"/>
  <c r="E3" i="15"/>
  <c r="E3" i="18"/>
  <c r="E3" i="14"/>
  <c r="E3" i="16"/>
  <c r="E3" i="21"/>
  <c r="E3" i="23"/>
  <c r="E3" i="22"/>
  <c r="E3" i="24"/>
  <c r="E3" i="26"/>
  <c r="E3" i="30"/>
  <c r="E3" i="27"/>
  <c r="E3" i="33"/>
  <c r="E3" i="10"/>
  <c r="H34" i="3" a="1"/>
  <c r="H34" i="3" s="1"/>
  <c r="E10" i="32" s="1"/>
  <c r="H33" i="3" a="1"/>
  <c r="H33" i="3" s="1"/>
  <c r="E10" i="20" s="1"/>
  <c r="H32" i="3" a="1"/>
  <c r="H32" i="3" s="1"/>
  <c r="E10" i="17" s="1"/>
  <c r="H31" i="3" a="1"/>
  <c r="H31" i="3" s="1"/>
  <c r="E10" i="15" s="1"/>
  <c r="H30" i="3" a="1"/>
  <c r="H30" i="3" s="1"/>
  <c r="E10" i="18" s="1"/>
  <c r="H29" i="3" a="1"/>
  <c r="H29" i="3" s="1"/>
  <c r="E10" i="14" s="1"/>
  <c r="H28" i="3" a="1"/>
  <c r="H28" i="3" s="1"/>
  <c r="E10" i="13" s="1"/>
  <c r="H27" i="3" a="1"/>
  <c r="H27" i="3" s="1"/>
  <c r="E10" i="16" s="1"/>
  <c r="H23" i="3" a="1"/>
  <c r="H23" i="3" s="1"/>
  <c r="E10" i="21" s="1"/>
  <c r="H22" i="3" a="1"/>
  <c r="H22" i="3" s="1"/>
  <c r="E10" i="23" s="1"/>
  <c r="H21" i="3" a="1"/>
  <c r="H21" i="3" s="1"/>
  <c r="E10" i="22" s="1"/>
  <c r="H20" i="3" a="1"/>
  <c r="H20" i="3" s="1"/>
  <c r="E10" i="24" s="1"/>
  <c r="H19" i="3" a="1"/>
  <c r="H19" i="3" s="1"/>
  <c r="E10" i="26" s="1"/>
  <c r="H15" i="3" a="1"/>
  <c r="H15" i="3" s="1"/>
  <c r="E10" i="30" s="1"/>
  <c r="H14" i="3" a="1"/>
  <c r="H14" i="3" s="1"/>
  <c r="E10" i="27" s="1"/>
  <c r="H13" i="3" a="1"/>
  <c r="H13" i="3" s="1"/>
  <c r="E10" i="33" s="1"/>
  <c r="H12" i="3" a="1"/>
  <c r="H12" i="3" s="1"/>
  <c r="E10" i="10" s="1"/>
  <c r="E9" i="16" l="1"/>
  <c r="E9" i="13"/>
  <c r="E9" i="14"/>
  <c r="E9" i="21"/>
  <c r="E9" i="18"/>
  <c r="E9" i="15"/>
  <c r="E9" i="20"/>
  <c r="E9" i="10"/>
  <c r="E9" i="23"/>
  <c r="E9" i="33"/>
  <c r="E9" i="27"/>
  <c r="E9" i="17"/>
  <c r="E9" i="32"/>
  <c r="E9" i="30"/>
  <c r="E9" i="26"/>
  <c r="E9" i="24"/>
  <c r="E9" i="22"/>
  <c r="J13" i="3"/>
  <c r="J33" i="3" l="1"/>
  <c r="J30" i="3"/>
  <c r="J32" i="3"/>
  <c r="J31" i="3"/>
  <c r="J29" i="3"/>
  <c r="J28" i="3"/>
  <c r="J27" i="3"/>
  <c r="J21" i="3"/>
  <c r="J15" i="3"/>
  <c r="J34" i="3" l="1"/>
  <c r="J20" i="3"/>
  <c r="J22" i="3"/>
  <c r="J23" i="3"/>
  <c r="J19" i="3"/>
  <c r="J14" i="3"/>
  <c r="J12" i="3"/>
  <c r="C8" i="30" l="1"/>
  <c r="C8" i="20"/>
  <c r="C8" i="26"/>
  <c r="C8" i="32"/>
  <c r="C8" i="24"/>
  <c r="C8" i="10"/>
  <c r="C8" i="22"/>
  <c r="C8" i="23"/>
  <c r="C8" i="27"/>
  <c r="C8" i="21"/>
  <c r="C8" i="14"/>
  <c r="C8" i="17"/>
  <c r="C8" i="16"/>
  <c r="C8" i="13"/>
  <c r="C8" i="18"/>
  <c r="C8" i="33"/>
  <c r="C8"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<sst xmlns="http://schemas.openxmlformats.org/spreadsheetml/2006/main" count="1856" uniqueCount="725">
  <si>
    <t>Skriv Projektnavn!</t>
  </si>
  <si>
    <t>Skriv Adresse!</t>
  </si>
  <si>
    <t>ID</t>
  </si>
  <si>
    <t>Kontrolgenstande</t>
  </si>
  <si>
    <t>Kontrolplanens ID</t>
  </si>
  <si>
    <t>Udgivelsesdato</t>
  </si>
  <si>
    <t>Version</t>
  </si>
  <si>
    <t>Rev.dato</t>
  </si>
  <si>
    <t>Flugtvejs- og indsatsforhold</t>
  </si>
  <si>
    <t>FLUGT</t>
  </si>
  <si>
    <t>Flugtvejsgange, -arealer og -trapper</t>
  </si>
  <si>
    <t>-</t>
  </si>
  <si>
    <t>SIKT</t>
  </si>
  <si>
    <t>Sikkerhedstrapper</t>
  </si>
  <si>
    <t>RED</t>
  </si>
  <si>
    <t xml:space="preserve">Redningsåbninger </t>
  </si>
  <si>
    <t>IND</t>
  </si>
  <si>
    <t>Indsatsforhold generelt</t>
  </si>
  <si>
    <t>Bygningsdele</t>
  </si>
  <si>
    <t>ADSK</t>
  </si>
  <si>
    <t xml:space="preserve">Brand- og røgmæssige adskillelser </t>
  </si>
  <si>
    <t>DØR</t>
  </si>
  <si>
    <t>Brand- og flugtvejsdøre</t>
  </si>
  <si>
    <t>IOF</t>
  </si>
  <si>
    <t>Indvendige overflader</t>
  </si>
  <si>
    <t>UOF</t>
  </si>
  <si>
    <t>Udvendige overflader</t>
  </si>
  <si>
    <t>ISO</t>
  </si>
  <si>
    <t>Isoleringsmaterialer</t>
  </si>
  <si>
    <t>Installationer og håndslukningsudstyr</t>
  </si>
  <si>
    <t>HS</t>
  </si>
  <si>
    <t>Håndslukningsudstyr</t>
  </si>
  <si>
    <t>RU</t>
  </si>
  <si>
    <t>Røgudluftning mekanisk og termisk med aktuator</t>
  </si>
  <si>
    <t>RAA</t>
  </si>
  <si>
    <t>Røgalarmanlæg</t>
  </si>
  <si>
    <t>STIG</t>
  </si>
  <si>
    <t>Stigrør</t>
  </si>
  <si>
    <t>ABDL</t>
  </si>
  <si>
    <t>ABDL-anlæg</t>
  </si>
  <si>
    <t>BTÆT</t>
  </si>
  <si>
    <t>Brandtætning af installationsgennemføringer</t>
  </si>
  <si>
    <t>RØR</t>
  </si>
  <si>
    <t>Rør- og kabelinstallationer</t>
  </si>
  <si>
    <t>Kontrolrapportens ID *</t>
  </si>
  <si>
    <t>Brandtekniske installationer  med akkrediteret funktionsafprøvning</t>
  </si>
  <si>
    <t>SYS</t>
  </si>
  <si>
    <t>Systemintegrationstest</t>
  </si>
  <si>
    <t>Udføres af akkrediteret virksomhed</t>
  </si>
  <si>
    <t>ABA</t>
  </si>
  <si>
    <t>AVS</t>
  </si>
  <si>
    <t>Sprinkleranlæg (AVS-anlæg)</t>
  </si>
  <si>
    <t>ABV</t>
  </si>
  <si>
    <t>Automatisk brandventilation (ABV-anlæg)</t>
  </si>
  <si>
    <t>F&amp;P</t>
  </si>
  <si>
    <t>Flugtvejs- og panikbelysning</t>
  </si>
  <si>
    <t>VA</t>
  </si>
  <si>
    <t>Varslingsanlæg</t>
  </si>
  <si>
    <t>ATA</t>
  </si>
  <si>
    <t>Automatisk tryksætningsanlæg (ATA-anlæg)</t>
  </si>
  <si>
    <t>* Kontrolrapport udgøres af den godkendte inspektionsrapport</t>
  </si>
  <si>
    <t>VEJLEDNING</t>
  </si>
  <si>
    <t>I Kontrolplanerne anvendes forkortelser vedr. grundlaget for kontrollerne, som også udgør udførelsesgrundlaget, samt for kontrolmetoder og dokumentationsform.</t>
  </si>
  <si>
    <t>I det følgende er en ordforklaring på de anvendte forkortelser:</t>
  </si>
  <si>
    <t>Grundlag for kontroller:</t>
  </si>
  <si>
    <t>Kontrolmetoder:</t>
  </si>
  <si>
    <t>Dokumentationsform</t>
  </si>
  <si>
    <t> </t>
  </si>
  <si>
    <t>Kontroller for de øvrige kontrolgenstande udføres i henhold til kontrolplanerne og skal dokumenteres i kontrolrapporter for hver kontrolgenstand.</t>
  </si>
  <si>
    <t>Rettelser, kommentarer, bemærkninger fra kontrollanten til de forskellige kontrolpunkter, anføres i kontrolrapporten.</t>
  </si>
  <si>
    <t>(Kommentarer mm. fra kontrollanten kan anføres digitalt i dokumentet(erne), i stedet for eller som supplement. Der gemmes da en kontrolversion af dokumentet(erne), der vedlægges kontrolrapporten som bilag, som der kan henvises til.)</t>
  </si>
  <si>
    <t>Ved revision af projektmateriale/dokumenter efter der er foretaget kontrol og udarbejdet kontrolrapport, f.eks. som følge af projektændringer, foretages fornyet kontrol og der udfærdiges en ny kontrolrapport for det gældende projektmateriale/dokumenter.</t>
  </si>
  <si>
    <t>Kontrolresultatet ”OK” benyttes når hele godkendelseskriteriet er opfyldt – dvs. svaret er JA. Ellers benyttes ”ikke OK”.</t>
  </si>
  <si>
    <t>Hvis kontrolresultatet er ”ikke OK” beskrives fejl, mangler, afvigelser mv. i kontrolrapporten under kolonnen ”Bemærkninger”.</t>
  </si>
  <si>
    <t>Hvis der er kontrolresultater, der er "ikke OK", skal der foretages opfølgning på de afvigelser/fejl/mangler mv. som kontrollen har givet anledning til, og genkontrol når den udførende har udbedret manglen.</t>
  </si>
  <si>
    <t>Uafhængig kontrol</t>
  </si>
  <si>
    <t>Stikprøve kontrol</t>
  </si>
  <si>
    <t>KONTROLPLAN</t>
  </si>
  <si>
    <t>Nr.</t>
  </si>
  <si>
    <t>Kontrolpunkt</t>
  </si>
  <si>
    <t>Godkendelseskriterie</t>
  </si>
  <si>
    <t>Grundlag
for udførelse og kontrol</t>
  </si>
  <si>
    <t>Metode</t>
  </si>
  <si>
    <t>Tidspunkt 
(senest kontrol)</t>
  </si>
  <si>
    <t>FLUGT.1</t>
  </si>
  <si>
    <t>PRJ.MT og BPLAN</t>
  </si>
  <si>
    <t>MÅL</t>
  </si>
  <si>
    <t>Aflevering</t>
  </si>
  <si>
    <t>OK / ikke OK / IR</t>
  </si>
  <si>
    <t>FLUGT.2</t>
  </si>
  <si>
    <t>FLUGT.3</t>
  </si>
  <si>
    <t>Flugtvejspassager i opholdsrum</t>
  </si>
  <si>
    <t>Er de fri bredder af flugtvejsarealer/passager i opholdsrum som forudsat i grundlaget?</t>
  </si>
  <si>
    <t>FLUGT.4</t>
  </si>
  <si>
    <t>Flugtveje udendørs</t>
  </si>
  <si>
    <t>VIS + MÅL</t>
  </si>
  <si>
    <t>FLUGT.5</t>
  </si>
  <si>
    <t>Opfylder trappeløb og reposer kravene til fri bredde iht. grundlaget?
Er den fri højde under trappeløb og reposer mindst 2,1 m?</t>
  </si>
  <si>
    <t>PRJ.MT og BSR/FUNK
BPLAN</t>
  </si>
  <si>
    <t>OK / ikke OK</t>
  </si>
  <si>
    <t>SIKT.1</t>
  </si>
  <si>
    <t>Er trapperum udført således, at de kun indeholder materialer, der er mindst klasse A2-s1,d0 [ubrændbart] bortset fra håndlister, lysarmaturer, afbrydere mv.?</t>
  </si>
  <si>
    <t>PRJ.MT</t>
  </si>
  <si>
    <t>VIS</t>
  </si>
  <si>
    <t>SIKT.2</t>
  </si>
  <si>
    <t>Er de indvendige mål i luftsluse (bredde, dybde og højde) udført iht. grundlaget?</t>
  </si>
  <si>
    <t>SIKT.3</t>
  </si>
  <si>
    <t>Er luftslusen udført åben til det fri i fuld bredde fra værn til underside loft?</t>
  </si>
  <si>
    <t>SIKT.4</t>
  </si>
  <si>
    <t>Er luftslusen udført åben til det fri i fuld bredde fra værn til underside loft, bortset fra reducering svarende til karm på brandventilationsåbning?
Er brandventilationsåbninger i varm luftsluse udført med aerodynamisk areal iht. grundlaget?</t>
  </si>
  <si>
    <t>SIKT.5</t>
  </si>
  <si>
    <t>SIKT.6</t>
  </si>
  <si>
    <t>Er luftsluser indrettet, så de kun indeholder  materiale, der er mindst klasse A2-s1,d0 [ubrændbart] bortset fra håndlister?</t>
  </si>
  <si>
    <t>RED.1</t>
  </si>
  <si>
    <t>Er redningsåbningen placeret korrekt iht. grundlaget?</t>
  </si>
  <si>
    <t>OK/ikke OK</t>
  </si>
  <si>
    <t>RED.2</t>
  </si>
  <si>
    <t>Overholder redningsåbningen mindst den fri højde og bredde angivet i grundlaget?</t>
  </si>
  <si>
    <t>RED.3</t>
  </si>
  <si>
    <t>RED.4</t>
  </si>
  <si>
    <t>OK/ikke OK / IR</t>
  </si>
  <si>
    <t>RED.5</t>
  </si>
  <si>
    <t>Kan redningsåbning åbnes uden brug af nøgle eller særligt værktøj og kan den fastholdes i åben stilling?
Er det sikret, at fast inventar, solafskærmning eller andet, ikke hindrer åbning?</t>
  </si>
  <si>
    <t>IND.1</t>
  </si>
  <si>
    <t>Brandveje</t>
  </si>
  <si>
    <t>IND.2</t>
  </si>
  <si>
    <t>Vendepladser</t>
  </si>
  <si>
    <t>Er der udført vendeplads for enden af blinde og/eller komplicerede brandveje iht. grundlaget?</t>
  </si>
  <si>
    <t>IND.3</t>
  </si>
  <si>
    <t>Afspærringer</t>
  </si>
  <si>
    <t>IND.4</t>
  </si>
  <si>
    <t>IND.5</t>
  </si>
  <si>
    <t>Brandredningsarealer for kørbare stiger</t>
  </si>
  <si>
    <t>Er brandredningsarealet befæstet til og er arealet udført med korrekt geometri, hældning mm. iht. grundlaget?</t>
  </si>
  <si>
    <t>IND.6</t>
  </si>
  <si>
    <t>Brandredningsarealer for bærbare stiger</t>
  </si>
  <si>
    <t>Er brandredningsarealet placeret korrekt og er arealet udført trædefast og med korrekt geometri, hældning, adgangsforhold mm. iht. grundlaget?</t>
  </si>
  <si>
    <t>IND.7</t>
  </si>
  <si>
    <t>Skiltning</t>
  </si>
  <si>
    <t>Er skiltning og afmærkning af brandveje m.v. udført i overensstemmelse med grundlaget?</t>
  </si>
  <si>
    <t>IND.8</t>
  </si>
  <si>
    <t>IND.9</t>
  </si>
  <si>
    <t>Adgang til tagflade på flade tage</t>
  </si>
  <si>
    <t>Er der udført mulighed for adgang til tagflader, som angivet i grundlaget?</t>
  </si>
  <si>
    <t>IND.10</t>
  </si>
  <si>
    <t>Blitz</t>
  </si>
  <si>
    <t>Er der opsat blitz ved ABA- og/eller AVS-central og er den korrekt placeret iht. grundlaget?</t>
  </si>
  <si>
    <t>IND.11</t>
  </si>
  <si>
    <t>Nøgleboks</t>
  </si>
  <si>
    <t xml:space="preserve">Er placering og skiltning af nøgleboks korrekt udført iht. grundlaget? </t>
  </si>
  <si>
    <t>IND.12</t>
  </si>
  <si>
    <t>Trapperum: Slangeophaling</t>
  </si>
  <si>
    <t>Er trapper udført med durchsicht eller oplukkelige sidelysvinduer på alle etager, iht. grundlaget? Og opfylder durchsicht hhv. Sidelysvinduer de angivne krav i grundlaget?</t>
  </si>
  <si>
    <t>IND.13</t>
  </si>
  <si>
    <t>Trapperum: Røgudluftning</t>
  </si>
  <si>
    <t>IND.14</t>
  </si>
  <si>
    <t>Røgudluftning af bygningsafsnit over terræn</t>
  </si>
  <si>
    <t>IND.15</t>
  </si>
  <si>
    <t>Røgudluftning af bygningsafsnit i kælder</t>
  </si>
  <si>
    <t>ADSK.1</t>
  </si>
  <si>
    <t>Er afstande fra yderside af ydervægge mod naboskel, vej- eller stimidte mindst som angivet i grundlaget?</t>
  </si>
  <si>
    <t>ved afsætning af bygning</t>
  </si>
  <si>
    <t>ADSK.2</t>
  </si>
  <si>
    <t>Er afstande fra yderside af ydervægge mod andre bygninger på grunden mindst som angivet i grundlaget?</t>
  </si>
  <si>
    <t>ADSK.3</t>
  </si>
  <si>
    <t>Brandvægge</t>
  </si>
  <si>
    <t>ADSK.4</t>
  </si>
  <si>
    <t>Brandsektionsadskillende vægge og dæk</t>
  </si>
  <si>
    <t>Inden tildækning</t>
  </si>
  <si>
    <t>ADSK.5</t>
  </si>
  <si>
    <t>ADSK.6</t>
  </si>
  <si>
    <t>ADSK.7</t>
  </si>
  <si>
    <t>Brandcelleadskillelser</t>
  </si>
  <si>
    <t>ADSK.8</t>
  </si>
  <si>
    <t>Adskillelser mod uudnyttelige loftrum</t>
  </si>
  <si>
    <t>Er brandmæssige adskillelser mod loftrum opbygget og udført iht. grundlaget?</t>
  </si>
  <si>
    <t>inden opsætning af nedhængte lofter</t>
  </si>
  <si>
    <t>ADSK.9</t>
  </si>
  <si>
    <t>Røgopdeling af flugtvejsgange</t>
  </si>
  <si>
    <t>Er røgopdeling af flugtvejsgange placeret, opbygget og udført iht. grundlaget?</t>
  </si>
  <si>
    <t>ADSK.10</t>
  </si>
  <si>
    <t>Brandklassificerede glaspartier</t>
  </si>
  <si>
    <t>ADSK.11</t>
  </si>
  <si>
    <t>Gennemsigtige glaspartier</t>
  </si>
  <si>
    <t xml:space="preserve">Er der udført gennemsigtige glaspartier i brandcellevægge for at sikre visuel kontakt mod flugtvejsarealer, som angivet i grundlaget? </t>
  </si>
  <si>
    <t>DØR.1</t>
  </si>
  <si>
    <t>Placering af branddør</t>
  </si>
  <si>
    <t>DØR.2</t>
  </si>
  <si>
    <t>Ved montage</t>
  </si>
  <si>
    <t>DØR.3</t>
  </si>
  <si>
    <t>Tildannelse</t>
  </si>
  <si>
    <t>DØR.4</t>
  </si>
  <si>
    <t xml:space="preserve">Selvlukkefunktion </t>
  </si>
  <si>
    <t>DØR.5</t>
  </si>
  <si>
    <t>Placering og funktion af dør i flugtveje</t>
  </si>
  <si>
    <t>DØR.6</t>
  </si>
  <si>
    <t>Fri dørbredder</t>
  </si>
  <si>
    <t>Har flugtvejsdøren de foreskrevne fri bredder? 
Hvor der ikke er beskrevet noget, er døren så mindst 77 cm fribredde.</t>
  </si>
  <si>
    <t>DØR.7</t>
  </si>
  <si>
    <t>Åbningsretning</t>
  </si>
  <si>
    <t>Er døren monteret korrekt så krav til åbningsretning er opfyldt?</t>
  </si>
  <si>
    <t>DØR.8</t>
  </si>
  <si>
    <t>Er døre udført med nødudgangsbeslag hhv. panikudgangsbeslag, hvor påkrævet?
Er to-fløjede dør i flugtvej udført med korrekte åbningsbeslag?</t>
  </si>
  <si>
    <t>DØR.9</t>
  </si>
  <si>
    <t>Flugtvejsforhold for brandporte</t>
  </si>
  <si>
    <t>DØR.10</t>
  </si>
  <si>
    <t xml:space="preserve">Nødtryk, automatiske døre </t>
  </si>
  <si>
    <t>Er der etableret nødtryk på automatiske døre, som indgår i flugtvejssystemet?</t>
  </si>
  <si>
    <t>IOF.1</t>
  </si>
  <si>
    <t>Er beklædningen udført iht. grundlaget?</t>
  </si>
  <si>
    <t>PRJ.MT og LEV-dok</t>
  </si>
  <si>
    <t>VIS og DOK</t>
  </si>
  <si>
    <t>OK / ikke OK /IR</t>
  </si>
  <si>
    <t>IOF.2</t>
  </si>
  <si>
    <t>IOF.3</t>
  </si>
  <si>
    <t>Er gulvbelægningen udført iht. grundlaget?</t>
  </si>
  <si>
    <t>IOF.4</t>
  </si>
  <si>
    <t>Komplettering</t>
  </si>
  <si>
    <t>IOF.5</t>
  </si>
  <si>
    <t>Nedhængte lofter</t>
  </si>
  <si>
    <t>Er nedhængte lofter udført som i grundlaget?</t>
  </si>
  <si>
    <t>UOF.1</t>
  </si>
  <si>
    <t>Udvendige vægbeklædninger</t>
  </si>
  <si>
    <t>Er udvendig vægbeklædning udført som beskrevet; herunder med korrekte brandklassifikationer ved den konkrete montering/anvendelse?</t>
  </si>
  <si>
    <t>PRJ.MT,
LEV-dok</t>
  </si>
  <si>
    <t>VIS, DOK</t>
  </si>
  <si>
    <t>Aflevering, dog inden eventuel tildækning med regnskærm</t>
  </si>
  <si>
    <t>UOF.2</t>
  </si>
  <si>
    <t>Aflevering, dog inden eventuel tildækning</t>
  </si>
  <si>
    <t>UOF.3</t>
  </si>
  <si>
    <t>Opfylder det valgte produkt brandklassifikationen og krav til forventede holdbarhed i grundlaget? Herunder særligt at der ikke er udført tildannelser i modstrid med LEV-dok.</t>
  </si>
  <si>
    <t>Inden montering/indbygning</t>
  </si>
  <si>
    <t>UOF.4</t>
  </si>
  <si>
    <t>Tagdækninger</t>
  </si>
  <si>
    <t xml:space="preserve">Er tagdækninger udført med korrekt brandklassifikation iht. grundlaget og ved den konkrete opbygning/underlag? </t>
  </si>
  <si>
    <t>UOF.5</t>
  </si>
  <si>
    <t>UOF.6</t>
  </si>
  <si>
    <t>UOF.7</t>
  </si>
  <si>
    <t>Er der udført beklædning på underside af altaner, hvor dette påkrævet, og er denne udført korrekt iht. grundlaget?</t>
  </si>
  <si>
    <t>ISO.1</t>
  </si>
  <si>
    <t>VIS + DOK</t>
  </si>
  <si>
    <t>Under montage</t>
  </si>
  <si>
    <t>ISO.2</t>
  </si>
  <si>
    <t>ISO.3</t>
  </si>
  <si>
    <t>ISO.4</t>
  </si>
  <si>
    <t>HS.1</t>
  </si>
  <si>
    <t>Placering af udstyr</t>
  </si>
  <si>
    <t>HS.2</t>
  </si>
  <si>
    <t>Tilgængelighed og placering Ift. synlighed og flugtveje</t>
  </si>
  <si>
    <t>HS.3</t>
  </si>
  <si>
    <t>HS.4</t>
  </si>
  <si>
    <t>Er håndslukningsmateriellets placering synligt markeret med skiltning iht. specifikationerne?</t>
  </si>
  <si>
    <t>RU.1</t>
  </si>
  <si>
    <t>VIS og MÅL</t>
  </si>
  <si>
    <t>RU.2</t>
  </si>
  <si>
    <t>RU.3</t>
  </si>
  <si>
    <t>RU.4</t>
  </si>
  <si>
    <t>RAA.1</t>
  </si>
  <si>
    <t>Er placering og antal af røgalarmer i overensstemmelse med grundlaget?
Herunder placering i rummet, placering i højden og afstand fra vægge.</t>
  </si>
  <si>
    <t xml:space="preserve">OK / ikke OK
</t>
  </si>
  <si>
    <t>RAA.2</t>
  </si>
  <si>
    <t>Er der anvendt et produkt der lever op til specifikationerne i grundlaget?</t>
  </si>
  <si>
    <t>RAA.3</t>
  </si>
  <si>
    <t>RAA.4</t>
  </si>
  <si>
    <t>PRØV</t>
  </si>
  <si>
    <t>Er slangevinden placeret korrekt iht. grundlaget?</t>
  </si>
  <si>
    <t>Er centrum af slangevinden placeret i højde over gulv, som angivet i grundlaget?</t>
  </si>
  <si>
    <t>Før montage</t>
  </si>
  <si>
    <t>Før tildækning</t>
  </si>
  <si>
    <t>Evt. service afspærringsventil</t>
  </si>
  <si>
    <t>Er afspærringsventilen fastholdt åben?</t>
  </si>
  <si>
    <t>Manuel brugs ventil</t>
  </si>
  <si>
    <t xml:space="preserve">Er brugsventilen lukket? </t>
  </si>
  <si>
    <t>Automatventil</t>
  </si>
  <si>
    <t>Åbner automatventil når slangen er trukket 3 omgange ud?</t>
  </si>
  <si>
    <t>Trykprøvning</t>
  </si>
  <si>
    <t>Er trykket iht. grundlaget?</t>
  </si>
  <si>
    <t>Kastelængde</t>
  </si>
  <si>
    <t>Er kastelængden iht. grundlaget?</t>
  </si>
  <si>
    <t>Skiltning, instruks og kontrolmærkat</t>
  </si>
  <si>
    <t>Er trekantskilt, afmærkning og betjeningsinstruks ok iht. grundlaget? 
Og er Kontrolmærkat udfyldt og opsat i VSV-skab?</t>
  </si>
  <si>
    <t>STIG.1</t>
  </si>
  <si>
    <t>Placering og rørdimension</t>
  </si>
  <si>
    <t xml:space="preserve">Er stigrøret placeret og udført med korrekt dimension iht. grundlaget?  </t>
  </si>
  <si>
    <t>VIS, MÅL</t>
  </si>
  <si>
    <t>STIG.2</t>
  </si>
  <si>
    <t>Er stigrørsindløb uden for bygning placeret og udført iht. grundlaget?</t>
  </si>
  <si>
    <t>STIG.3</t>
  </si>
  <si>
    <t>Er stigrørsudtag i bygning (på reposer mm.) placeret og udført iht. grundlaget? 
Er der udført afgreninger, ventiler, koblinger mv. som foreskrevet i grundlaget?</t>
  </si>
  <si>
    <t>STIG.4</t>
  </si>
  <si>
    <t>Sikring mod vandalisme</t>
  </si>
  <si>
    <t xml:space="preserve">Er der udført sikring af stigrørsindløb og -udtag mod utilsigtet åbning og vandalisme, iht. grundlaget? </t>
  </si>
  <si>
    <t>STIG.5</t>
  </si>
  <si>
    <t>Er der udført skiltning af stigrør, både uden for og inde i bygning, iht. grundlaget?</t>
  </si>
  <si>
    <t>STIG.6</t>
  </si>
  <si>
    <t>Prøvning</t>
  </si>
  <si>
    <t>Er stigrørsinstallationer gennemskyllet og trykprøvet iht. grundlaget?</t>
  </si>
  <si>
    <t>VIS og PRØV</t>
  </si>
  <si>
    <t>ABDL.1</t>
  </si>
  <si>
    <t>Placering ABDL-anlæg</t>
  </si>
  <si>
    <t>Er der udført ABDL-anlæg, på det udvalgte kontrolobjekt for stikprøven?</t>
  </si>
  <si>
    <t>ABDL.2</t>
  </si>
  <si>
    <t>ABDL.3</t>
  </si>
  <si>
    <t>ABDL.4</t>
  </si>
  <si>
    <t>Er centraludstyret placeret som fast lokalt betjeningspanel i nærheden af den betjente enhed og er dette synligt eller udført med markering for placering?</t>
  </si>
  <si>
    <t>ABDL.5</t>
  </si>
  <si>
    <t>Er centraludstyret tilsluttet den faste elinstallation og sikret mod utilsigtet afbrydelse?</t>
  </si>
  <si>
    <t>ABDL.6</t>
  </si>
  <si>
    <t>Er der anvendt detektorer med optisk detektering, som er godkendt, jf. DS/EN 54 serien, og er disse placeret korrekt iht. grundlaget?</t>
  </si>
  <si>
    <t>ABDL.7</t>
  </si>
  <si>
    <t>Er der monteret tryk til brug for lukning og kontrol af lukkefunktionen, og er det placeret og udformet iht. grundlaget?</t>
  </si>
  <si>
    <t>ABDL.8</t>
  </si>
  <si>
    <t>Er der opsat skiltning for dørlukningstryk og iht. grundlaget?</t>
  </si>
  <si>
    <t>ABDL.9</t>
  </si>
  <si>
    <t>BTÆT.1</t>
  </si>
  <si>
    <t xml:space="preserve">Er brandtætningsløsningerne udført med den korrekte brandklassifikation tilsvarende den bygningsdel, som brandtætningen er udført i? 
</t>
  </si>
  <si>
    <t>BTÆT.2</t>
  </si>
  <si>
    <t xml:space="preserve">Er det anvendte brandtætningsprodukterne godkendt til den aktuelle installationsgennemføring og den bygningsdel brandtætningen er udført i?
</t>
  </si>
  <si>
    <t>BTÆT.3</t>
  </si>
  <si>
    <t>Er brandtætningen håndværksmæssigt udført iht. producentens montagevejledning og projekteret løsning?</t>
  </si>
  <si>
    <t>BTÆT.4</t>
  </si>
  <si>
    <t xml:space="preserve">Udførelse af brandtætning ved ventilationskanaler </t>
  </si>
  <si>
    <t>Er brandtætningen omkring ventilationskanal/brandspjæld udført korrekt og jf.  grundlaget?</t>
  </si>
  <si>
    <t>BTÆT.5</t>
  </si>
  <si>
    <t>Brandtætningsmærkat</t>
  </si>
  <si>
    <t>Er der monteret brandtætningsmærkat, hvor påkrævet, og angivet korrekte informationer?
Stemmer klassifikationen angivet på brandtætningsmærkatet overens med den krævede klassifikation for bygningsdelen?</t>
  </si>
  <si>
    <t>Grundlag</t>
  </si>
  <si>
    <t>RØR.1</t>
  </si>
  <si>
    <t>Er rør udført med den angivne brandklassifikation iht. grundlaget?</t>
  </si>
  <si>
    <t>RØR.2</t>
  </si>
  <si>
    <t>Er kabler udført med den angivne brandklassifikation iht. grundlaget?</t>
  </si>
  <si>
    <t>Kontrolgenstand:</t>
  </si>
  <si>
    <t>Firma XX, installationsfirma</t>
  </si>
  <si>
    <t>Kontrolplan ID:</t>
  </si>
  <si>
    <t>Kontroltype:</t>
  </si>
  <si>
    <t>PO: Peter Olsen, Firma XX</t>
  </si>
  <si>
    <t>Kontrolniveau:</t>
  </si>
  <si>
    <t>CC: Claus Clausen, Firma XX</t>
  </si>
  <si>
    <t>Kontrolomfang:</t>
  </si>
  <si>
    <t>25% dog mindst 5 kontrolobjekter</t>
  </si>
  <si>
    <t>HK: Henrik Klausen, Firma XX</t>
  </si>
  <si>
    <t>Opfølgning (hvis "ikke OK")</t>
  </si>
  <si>
    <t>Dato for uafhængig kontrol</t>
  </si>
  <si>
    <t>Initialer (kontrollant)</t>
  </si>
  <si>
    <t>OK: Ingen konstaterede fejl/mangler (sæt X)</t>
  </si>
  <si>
    <t xml:space="preserve">Bemærkninger ved fejl, mangler eller "IR"                                                                                                                                                                                                  </t>
  </si>
  <si>
    <t>Kontrolobjekt nr.</t>
  </si>
  <si>
    <t>01</t>
  </si>
  <si>
    <t>Butiksafsnit, stueplan</t>
  </si>
  <si>
    <t>VSV ved hovedindgang</t>
  </si>
  <si>
    <t>OK</t>
  </si>
  <si>
    <t>IR</t>
  </si>
  <si>
    <t>CC</t>
  </si>
  <si>
    <t>X</t>
  </si>
  <si>
    <t>Ej manuel ventil</t>
  </si>
  <si>
    <t>02</t>
  </si>
  <si>
    <t>VSV ved bagudgang</t>
  </si>
  <si>
    <t>03</t>
  </si>
  <si>
    <t>Hotelafsnit, 1. sal</t>
  </si>
  <si>
    <t>VSV ved trappe A</t>
  </si>
  <si>
    <t>Skab defekt - påkørt?</t>
  </si>
  <si>
    <t>04</t>
  </si>
  <si>
    <t>VSV ved trappe B</t>
  </si>
  <si>
    <t>05</t>
  </si>
  <si>
    <t>Hotelafsnit, 2. sal</t>
  </si>
  <si>
    <t xml:space="preserve"> VSV ved trappe A</t>
  </si>
  <si>
    <t>HK</t>
  </si>
  <si>
    <t>Slangevinde plac. for højt. 
Ej manuel ventil.</t>
  </si>
  <si>
    <t>06</t>
  </si>
  <si>
    <t>07</t>
  </si>
  <si>
    <t>P-kælder</t>
  </si>
  <si>
    <t>VSV ved modul A/3</t>
  </si>
  <si>
    <t>08</t>
  </si>
  <si>
    <t>VSV ved modul Y/17</t>
  </si>
  <si>
    <t>09</t>
  </si>
  <si>
    <t>VSV ved modul D/13</t>
  </si>
  <si>
    <t>10</t>
  </si>
  <si>
    <t>VSV ved modul K/23</t>
  </si>
  <si>
    <t>11</t>
  </si>
  <si>
    <t>12</t>
  </si>
  <si>
    <t>13</t>
  </si>
  <si>
    <t>14</t>
  </si>
  <si>
    <t>15</t>
  </si>
  <si>
    <t>16</t>
  </si>
  <si>
    <t>17</t>
  </si>
  <si>
    <t>18</t>
  </si>
  <si>
    <t>19</t>
  </si>
  <si>
    <t>20</t>
  </si>
  <si>
    <t>21</t>
  </si>
  <si>
    <t>22</t>
  </si>
  <si>
    <t>23</t>
  </si>
  <si>
    <t>24</t>
  </si>
  <si>
    <t xml:space="preserve">  OK = kontrolpunktets godkendelseskriterie er opfyldt</t>
  </si>
  <si>
    <t xml:space="preserve">  IR = "ikke Relevant"  =  kontrolpunktet er ikke relevant for kontrolobjektet</t>
  </si>
  <si>
    <t>Fribredder i flugtvejs- og altangange</t>
  </si>
  <si>
    <t>Er de fri bredder i flugtvejs- og altangange udført som angivet i grundlaget?</t>
  </si>
  <si>
    <t>Fribredder i flugtvejstrapper</t>
  </si>
  <si>
    <t>Overflader i sikkerhedstrapper</t>
  </si>
  <si>
    <t>Dybde-bredde forhold i luftsluser</t>
  </si>
  <si>
    <t>Afskærmning i forhold til åbningsareal i luftsluser.</t>
  </si>
  <si>
    <t>Materialekrav i luftsluser</t>
  </si>
  <si>
    <t>Placering af redningsåbning</t>
  </si>
  <si>
    <t>Størrelse - geometri</t>
  </si>
  <si>
    <t>Placering af redningsåbninger i tagflade</t>
  </si>
  <si>
    <t>Tilgængelighed og funktion.</t>
  </si>
  <si>
    <t>Sikring ved brandsektionsadskillelser ved tag</t>
  </si>
  <si>
    <t>Sikring ved brandsektionsadskillelser ved facader</t>
  </si>
  <si>
    <t>Nødudgangsbeslag</t>
  </si>
  <si>
    <t>Overflader på regnskærme</t>
  </si>
  <si>
    <t>Holdbarhed af brandimprægnering</t>
  </si>
  <si>
    <t>Gulvbelægning på altangange</t>
  </si>
  <si>
    <t>Tagdækninger og gulvbelægning på tagterrasser</t>
  </si>
  <si>
    <t>Plade til underside af altaner</t>
  </si>
  <si>
    <t>Isolering i facader</t>
  </si>
  <si>
    <t>Isolering i tagkonstruktion</t>
  </si>
  <si>
    <t>Isolering i indvendige lodrette bygningsdele</t>
  </si>
  <si>
    <t>Isolering i indvendige vandrette bygningsdele</t>
  </si>
  <si>
    <t>Kapacitet, klassifikation og brandsikring af mekanisk røgudluftning i trapperum</t>
  </si>
  <si>
    <t>Kapacitet, klassifikation og brandsikring af mekanisk røgudluftning i rum/bygningsafsnit</t>
  </si>
  <si>
    <t>Termisk røgudluftning af trapperum</t>
  </si>
  <si>
    <t>Termisk røgudluftning af rum/bygningsafsnit</t>
  </si>
  <si>
    <t>Test af røgalarm og evt. sammenkobling</t>
  </si>
  <si>
    <t>Afstand fra gulv</t>
  </si>
  <si>
    <t>Brandmodstand ved indbyggede skabe</t>
  </si>
  <si>
    <t>Materialer for rørføring</t>
  </si>
  <si>
    <t>Integreret med ABA / Stand alone anlæg</t>
  </si>
  <si>
    <t>Korrekt lukning af dobbeltdøre</t>
  </si>
  <si>
    <t>Placering af centraludstyr</t>
  </si>
  <si>
    <t>Tilslutning af elinstallation</t>
  </si>
  <si>
    <t>Valg og placering af detektorer</t>
  </si>
  <si>
    <t>Testtryk</t>
  </si>
  <si>
    <t>Udført iht. montagevejledning.</t>
  </si>
  <si>
    <r>
      <t>Udvalgte kontrolobjekter iht. niveau</t>
    </r>
    <r>
      <rPr>
        <sz val="10"/>
        <color theme="0"/>
        <rFont val="Calibri"/>
        <family val="2"/>
        <scheme val="minor"/>
      </rPr>
      <t xml:space="preserve"> (kontrollant):</t>
    </r>
  </si>
  <si>
    <r>
      <t xml:space="preserve">Skriv udarbejdende! </t>
    </r>
    <r>
      <rPr>
        <i/>
        <sz val="10"/>
        <color theme="1"/>
        <rFont val="Calibri"/>
        <family val="2"/>
        <scheme val="minor"/>
      </rPr>
      <t>Initialer, Navn, Firma</t>
    </r>
  </si>
  <si>
    <r>
      <t xml:space="preserve">Skriv kontrollant! </t>
    </r>
    <r>
      <rPr>
        <i/>
        <sz val="10"/>
        <color theme="1"/>
        <rFont val="Calibri"/>
        <family val="2"/>
        <scheme val="minor"/>
      </rPr>
      <t>Initialer, Navn, Firma</t>
    </r>
  </si>
  <si>
    <t>Særlige kontroller</t>
  </si>
  <si>
    <t>Automatisk brandalarmanlæg (ABA-anlæg)</t>
  </si>
  <si>
    <t>Skriv Projektnummer!</t>
  </si>
  <si>
    <t>Vælg "Ja" eller "Nej"</t>
  </si>
  <si>
    <t>SV</t>
  </si>
  <si>
    <t>Slangevinder</t>
  </si>
  <si>
    <t>Særlige kontrolpunkter</t>
  </si>
  <si>
    <t>FLUGT.A</t>
  </si>
  <si>
    <t>FLUGT.B</t>
  </si>
  <si>
    <t>FLUGT.C</t>
  </si>
  <si>
    <t>FLUGT.D</t>
  </si>
  <si>
    <t>FLUGT.E</t>
  </si>
  <si>
    <t>Almene kontrolpunkter iht. vejledning til BR18 kap. 30</t>
  </si>
  <si>
    <t xml:space="preserve">Indretning i trapperum </t>
  </si>
  <si>
    <t>(Ansvarlig for kontrol)</t>
  </si>
  <si>
    <t>SIKT.A</t>
  </si>
  <si>
    <t>SIKT.B</t>
  </si>
  <si>
    <t>SIKT.C</t>
  </si>
  <si>
    <t>SIKT.D</t>
  </si>
  <si>
    <t>SIKT.E</t>
  </si>
  <si>
    <t>Traditionel luftsluse: Åbningsgeometri og specifikationer</t>
  </si>
  <si>
    <t>Varm luftsluse: 
Åbningsgeometri og specifikationer</t>
  </si>
  <si>
    <t>RED.A</t>
  </si>
  <si>
    <t>RED.E</t>
  </si>
  <si>
    <t>RED.B</t>
  </si>
  <si>
    <t>RED.C</t>
  </si>
  <si>
    <t>RED.D</t>
  </si>
  <si>
    <t>IND.A</t>
  </si>
  <si>
    <t>IND.B</t>
  </si>
  <si>
    <t>IND.C</t>
  </si>
  <si>
    <t>IND.D</t>
  </si>
  <si>
    <t>IND.E</t>
  </si>
  <si>
    <t>ADSK.A</t>
  </si>
  <si>
    <t>ADSK.B</t>
  </si>
  <si>
    <t>ADSK.C</t>
  </si>
  <si>
    <t>ADSK.D</t>
  </si>
  <si>
    <t>ADSK.E</t>
  </si>
  <si>
    <t>Afstandsforhold til skel</t>
  </si>
  <si>
    <t>Afstandsforhold til andre bygninger</t>
  </si>
  <si>
    <t>DØR.A</t>
  </si>
  <si>
    <t>DØR.B</t>
  </si>
  <si>
    <t>DØR.C</t>
  </si>
  <si>
    <t>DØR.D</t>
  </si>
  <si>
    <t>DØR.E</t>
  </si>
  <si>
    <t>Montage af branddør</t>
  </si>
  <si>
    <t xml:space="preserve">Vægoverflade/-beklædning </t>
  </si>
  <si>
    <t>Loftoverflade/-beklædning</t>
  </si>
  <si>
    <t>Gulvbelægning</t>
  </si>
  <si>
    <t>IOF.A</t>
  </si>
  <si>
    <t>IOF.B</t>
  </si>
  <si>
    <t>IOF.C</t>
  </si>
  <si>
    <t>IOF.D</t>
  </si>
  <si>
    <t>IOF.E</t>
  </si>
  <si>
    <t>UOF.A</t>
  </si>
  <si>
    <t>UOF.B</t>
  </si>
  <si>
    <t>UOF.C</t>
  </si>
  <si>
    <t>UOF.D</t>
  </si>
  <si>
    <t>UOF.E</t>
  </si>
  <si>
    <t>ISO.A</t>
  </si>
  <si>
    <t>ISO.B</t>
  </si>
  <si>
    <t>ISO.C</t>
  </si>
  <si>
    <t>ISO.D</t>
  </si>
  <si>
    <t>ISO.E</t>
  </si>
  <si>
    <t xml:space="preserve">Type og størrelse af håndildslukkere </t>
  </si>
  <si>
    <t>HS.A</t>
  </si>
  <si>
    <t>HS.C</t>
  </si>
  <si>
    <t>HS.D</t>
  </si>
  <si>
    <t>HS.E</t>
  </si>
  <si>
    <t>RU.A</t>
  </si>
  <si>
    <t>RU.B</t>
  </si>
  <si>
    <t>RU.C</t>
  </si>
  <si>
    <t>RU.D</t>
  </si>
  <si>
    <t>RU.E</t>
  </si>
  <si>
    <t>Korrekt røgalarm</t>
  </si>
  <si>
    <t>Udført nødvendigt El-arbejde</t>
  </si>
  <si>
    <t>RAA.A</t>
  </si>
  <si>
    <t>RAA.B</t>
  </si>
  <si>
    <t>RAA.C</t>
  </si>
  <si>
    <t>RAA.D</t>
  </si>
  <si>
    <t>RAA.E</t>
  </si>
  <si>
    <t>SV.1</t>
  </si>
  <si>
    <t>SV.2</t>
  </si>
  <si>
    <t>SV.3</t>
  </si>
  <si>
    <t>SV.4</t>
  </si>
  <si>
    <t>SV.5</t>
  </si>
  <si>
    <t>SV.6</t>
  </si>
  <si>
    <t>SV.7</t>
  </si>
  <si>
    <t>SV.8</t>
  </si>
  <si>
    <t>SV.9</t>
  </si>
  <si>
    <t>SV.10</t>
  </si>
  <si>
    <t>Placering af slangevinde</t>
  </si>
  <si>
    <t>SV.A</t>
  </si>
  <si>
    <t>SV.B</t>
  </si>
  <si>
    <t>SV.C</t>
  </si>
  <si>
    <t>SV.D</t>
  </si>
  <si>
    <t>SV.E</t>
  </si>
  <si>
    <t>Udformning og placering af stigrørsindløb</t>
  </si>
  <si>
    <t>Udformning og placering af stigrørsudtag</t>
  </si>
  <si>
    <t>STIG.A</t>
  </si>
  <si>
    <t>STIG.B</t>
  </si>
  <si>
    <t>STIG.C</t>
  </si>
  <si>
    <t>STIG.D</t>
  </si>
  <si>
    <t>STIG.E</t>
  </si>
  <si>
    <t>ABDL.A</t>
  </si>
  <si>
    <t>ABDL.B</t>
  </si>
  <si>
    <t>ABDL.C</t>
  </si>
  <si>
    <t>ABDL.D</t>
  </si>
  <si>
    <t>ABDL.E</t>
  </si>
  <si>
    <t>Klassifikation af brandtætningsløsningerne</t>
  </si>
  <si>
    <t>Brandtætningsløsning godkendt med installation og bygningsdel</t>
  </si>
  <si>
    <t>BTÆT.A</t>
  </si>
  <si>
    <t>BTÆT.B</t>
  </si>
  <si>
    <t>BTÆT.C</t>
  </si>
  <si>
    <t>BTÆT.D</t>
  </si>
  <si>
    <t>BTÆT.E</t>
  </si>
  <si>
    <t xml:space="preserve">Rør med korrekt brandklassifikation </t>
  </si>
  <si>
    <t xml:space="preserve">Kabler med korrekt brandklassifikation </t>
  </si>
  <si>
    <t>RØR.A</t>
  </si>
  <si>
    <t>RØR.B</t>
  </si>
  <si>
    <t>RØR.C</t>
  </si>
  <si>
    <t>RØR.D</t>
  </si>
  <si>
    <t>RØR.E</t>
  </si>
  <si>
    <t>Stikprøvekontrol</t>
  </si>
  <si>
    <t>(Hvis relevant)</t>
  </si>
  <si>
    <t>Rapport vedr. trykprøvning af slangevinder</t>
  </si>
  <si>
    <t>Afstande til brandvej/udstigningsareal mv.</t>
  </si>
  <si>
    <t>22-02-2026 / PO</t>
  </si>
  <si>
    <t>OK. 05-05-2026 / CC</t>
  </si>
  <si>
    <t>OK. 05-05-2026 / HK</t>
  </si>
  <si>
    <t>30-04-2026 / PO</t>
  </si>
  <si>
    <t>Almene kontrolpunkter:</t>
  </si>
  <si>
    <t>Særlige kontrolpunkter:</t>
  </si>
  <si>
    <r>
      <t xml:space="preserve">Kontrolobjekt ID
</t>
    </r>
    <r>
      <rPr>
        <sz val="9"/>
        <rFont val="Calibri"/>
        <family val="2"/>
        <scheme val="minor"/>
      </rPr>
      <t>(identifikation ved fx nr., navn, plac., rum, modul)</t>
    </r>
  </si>
  <si>
    <r>
      <rPr>
        <b/>
        <sz val="9"/>
        <rFont val="Calibri"/>
        <family val="2"/>
        <scheme val="minor"/>
      </rPr>
      <t xml:space="preserve">Fejl/mangel udbedret
</t>
    </r>
    <r>
      <rPr>
        <sz val="9"/>
        <rFont val="Calibri"/>
        <family val="2"/>
        <scheme val="minor"/>
      </rPr>
      <t>dato/initialer udførende</t>
    </r>
  </si>
  <si>
    <r>
      <rPr>
        <b/>
        <sz val="9"/>
        <rFont val="Calibri"/>
        <family val="2"/>
        <scheme val="minor"/>
      </rPr>
      <t xml:space="preserve">Genkontrol
</t>
    </r>
    <r>
      <rPr>
        <sz val="9"/>
        <rFont val="Calibri"/>
        <family val="2"/>
        <scheme val="minor"/>
      </rPr>
      <t>dato/initialer kontrollant</t>
    </r>
  </si>
  <si>
    <r>
      <t xml:space="preserve">Kontrolobjekts placering: 
</t>
    </r>
    <r>
      <rPr>
        <sz val="9"/>
        <rFont val="Calibri"/>
        <family val="2"/>
        <scheme val="minor"/>
      </rPr>
      <t>(Område/bygnings-afsnit/etage)</t>
    </r>
  </si>
  <si>
    <t>EJ OK</t>
  </si>
  <si>
    <t xml:space="preserve"> EJ OK =  kontrolpunktets godkendelseskriterie er IKKE opfyldt</t>
  </si>
  <si>
    <r>
      <t xml:space="preserve">Kontrolresultater: </t>
    </r>
    <r>
      <rPr>
        <sz val="10"/>
        <color theme="0"/>
        <rFont val="Calibri"/>
        <family val="2"/>
        <scheme val="minor"/>
      </rPr>
      <t>(Udfyldes af Kontrollant(er))</t>
    </r>
  </si>
  <si>
    <r>
      <t>BPLAN:</t>
    </r>
    <r>
      <rPr>
        <sz val="10"/>
        <color rgb="FF000000"/>
        <rFont val="Calibri"/>
        <family val="2"/>
      </rPr>
      <t xml:space="preserve"> Brandplaner </t>
    </r>
  </si>
  <si>
    <r>
      <t xml:space="preserve">LEV-dok: </t>
    </r>
    <r>
      <rPr>
        <sz val="10"/>
        <color theme="1"/>
        <rFont val="Calibri"/>
        <family val="2"/>
        <scheme val="minor"/>
      </rPr>
      <t>Leverandør-dokumentation</t>
    </r>
  </si>
  <si>
    <r>
      <t>VIS</t>
    </r>
    <r>
      <rPr>
        <sz val="10"/>
        <color theme="1"/>
        <rFont val="Calibri"/>
        <family val="2"/>
        <scheme val="minor"/>
      </rPr>
      <t xml:space="preserve"> = Visuel kontrol</t>
    </r>
  </si>
  <si>
    <r>
      <t>DOK</t>
    </r>
    <r>
      <rPr>
        <sz val="10"/>
        <color theme="1"/>
        <rFont val="Calibri"/>
        <family val="2"/>
        <scheme val="minor"/>
      </rPr>
      <t xml:space="preserve"> = Dokumentkontrol </t>
    </r>
    <r>
      <rPr>
        <u/>
        <sz val="10"/>
        <color theme="1"/>
        <rFont val="Calibri"/>
        <family val="2"/>
        <scheme val="minor"/>
      </rPr>
      <t xml:space="preserve">inden indbygning, </t>
    </r>
    <r>
      <rPr>
        <sz val="10"/>
        <color theme="1"/>
        <rFont val="Calibri"/>
        <family val="2"/>
        <scheme val="minor"/>
      </rPr>
      <t>f.eks. kontrol af følgesedler, datablade, klassifikationsrapporter mv.</t>
    </r>
  </si>
  <si>
    <r>
      <t>MÅL</t>
    </r>
    <r>
      <rPr>
        <sz val="10"/>
        <color theme="1"/>
        <rFont val="Calibri"/>
        <family val="2"/>
        <scheme val="minor"/>
      </rPr>
      <t>: Kontrol ved måling</t>
    </r>
  </si>
  <si>
    <r>
      <t>PRØV</t>
    </r>
    <r>
      <rPr>
        <sz val="10"/>
        <color theme="1"/>
        <rFont val="Calibri"/>
        <family val="2"/>
        <scheme val="minor"/>
      </rPr>
      <t>: Afprøvning.</t>
    </r>
  </si>
  <si>
    <r>
      <t>OK</t>
    </r>
    <r>
      <rPr>
        <sz val="10"/>
        <color rgb="FF000000"/>
        <rFont val="Calibri"/>
        <family val="2"/>
      </rPr>
      <t>: Kontrollanten har fundet at brandsikringstiltaget er udført iht. grundlaget og at godkendelseskriteriet for kontrolpunktet er opfyldt.</t>
    </r>
  </si>
  <si>
    <r>
      <t>ikke OK</t>
    </r>
    <r>
      <rPr>
        <sz val="10"/>
        <color rgb="FF000000"/>
        <rFont val="Calibri"/>
        <family val="2"/>
      </rPr>
      <t>: Der er fundet forhold ved kontrollen, som ikke er tilsvarende grundlaget. Ved fejl, mangler mv. skal der foretages genkontrol, efter fejlen/manglen er udbedret. Både fejl/mangel og genkontrol registreres.</t>
    </r>
    <r>
      <rPr>
        <sz val="10"/>
        <color rgb="FF000000"/>
        <rFont val="Georgia"/>
        <family val="1"/>
      </rPr>
      <t> </t>
    </r>
  </si>
  <si>
    <r>
      <t>Kontrolresultat i forhold til dokumentationsform OK / ikke OK / IR</t>
    </r>
    <r>
      <rPr>
        <sz val="10"/>
        <color rgb="FF000000"/>
        <rFont val="Calibri"/>
        <family val="2"/>
      </rPr>
      <t>:</t>
    </r>
  </si>
  <si>
    <r>
      <t>Opfølgning</t>
    </r>
    <r>
      <rPr>
        <sz val="10"/>
        <color rgb="FF000000"/>
        <rFont val="Calibri"/>
        <family val="2"/>
      </rPr>
      <t>:</t>
    </r>
  </si>
  <si>
    <t>Tredjepartskontrol</t>
  </si>
  <si>
    <t>Kontrolplaner udarbejdet af:</t>
  </si>
  <si>
    <t>Kontrolplaner kontrolleret af:</t>
  </si>
  <si>
    <t>DD-MM-ÅÅÅÅ</t>
  </si>
  <si>
    <t>Projektadresse:</t>
  </si>
  <si>
    <t>Projekt:</t>
  </si>
  <si>
    <t>Kontrolplan kontrolleret af:</t>
  </si>
  <si>
    <t>Kontrolplan udarbejdet af:</t>
  </si>
  <si>
    <t>Dokument ID:</t>
  </si>
  <si>
    <t>Risikoklasse:</t>
  </si>
  <si>
    <t>Brandklasse:</t>
  </si>
  <si>
    <t>Tredjepartskontrol:</t>
  </si>
  <si>
    <t>Referencer til kontrolplan:</t>
  </si>
  <si>
    <t>Skriv Matrikel!</t>
  </si>
  <si>
    <t>Vælg Risikoklasse</t>
  </si>
  <si>
    <t>Vælg Brandklasse</t>
  </si>
  <si>
    <t>Udgivelsesdato, kontrolplan:</t>
  </si>
  <si>
    <t>Version, kontrolplan:</t>
  </si>
  <si>
    <t>Revisionsdato, kontrolplan:</t>
  </si>
  <si>
    <t>KONTROLOVERSIGT</t>
  </si>
  <si>
    <t>FORKLARING / LÆSEVEJLEDNING</t>
  </si>
  <si>
    <t>KONTROLRAPPORTER</t>
  </si>
  <si>
    <t>Matrikel nr.:</t>
  </si>
  <si>
    <t>Kontrolrapport ID:</t>
  </si>
  <si>
    <t>Aktør/firma:</t>
  </si>
  <si>
    <t>Udførende (ansvarlig):</t>
  </si>
  <si>
    <t>(Kontrollant(er))</t>
  </si>
  <si>
    <t>Bilag til kontrolrapport:</t>
  </si>
  <si>
    <t>Mindre om-/tilbygn.:</t>
  </si>
  <si>
    <t>ÆNDRINGS- OG VERSIONSLOG FOR KONTROLPLAN</t>
  </si>
  <si>
    <t>Dato</t>
  </si>
  <si>
    <t>Udarbejdet af</t>
  </si>
  <si>
    <t>Kontrolleret af</t>
  </si>
  <si>
    <t>Versionsbeskrivelse</t>
  </si>
  <si>
    <t>[INIT]</t>
  </si>
  <si>
    <t>Ingen, dette er version 1.</t>
  </si>
  <si>
    <t>INDLEDNING</t>
  </si>
  <si>
    <t>KONTROLTYPER</t>
  </si>
  <si>
    <t>PRJ.MT og SITP</t>
  </si>
  <si>
    <t>PRJ.MT, BPLAN og SITP</t>
  </si>
  <si>
    <r>
      <t>SITP:</t>
    </r>
    <r>
      <rPr>
        <sz val="10"/>
        <color rgb="FF000000"/>
        <rFont val="Calibri"/>
        <family val="2"/>
      </rPr>
      <t xml:space="preserve"> Brandsituationsplan</t>
    </r>
  </si>
  <si>
    <t>1. udgivelsesdato, kontrolplaner:</t>
  </si>
  <si>
    <t>Vælg</t>
  </si>
  <si>
    <r>
      <t xml:space="preserve">Den certificerede brandrådgiver </t>
    </r>
    <r>
      <rPr>
        <u/>
        <sz val="10"/>
        <rFont val="Calibri"/>
        <family val="2"/>
        <scheme val="minor"/>
      </rPr>
      <t xml:space="preserve">skal ikke </t>
    </r>
    <r>
      <rPr>
        <sz val="10"/>
        <rFont val="Calibri"/>
        <family val="2"/>
        <scheme val="minor"/>
      </rPr>
      <t>modtage denne erklæring for almen kontrol.</t>
    </r>
  </si>
  <si>
    <t>Efter afslutning af uafhængig kontrol af almene kontrolpunkter, behandling af evt. afvigelser og evt. tredjepartskontrol, skal der jf. BR18 § 42, stk. 3 udfærdiges en erklæring om at den almene kontrol er udført.</t>
  </si>
  <si>
    <t>Erklæringen udfærdiges af bygherre eller dennes rådgiver og fremsendes til kommunalbestyrelsen i forbindelse med færdigmelding.</t>
  </si>
  <si>
    <t>KONTROLPLANER</t>
  </si>
  <si>
    <t>ERKLÆRING VEDR. ALMEN KONTROL</t>
  </si>
  <si>
    <t>KONTROLREGISTRERINGSRAPPORTER FOR SÆRLIG KONTROL</t>
  </si>
  <si>
    <t>Kontrolregistreringsrapporter udarbejdes af den uafhængige kontrollant eller anden kompetent uafhængig person i samme organisation som kontrollant(er).</t>
  </si>
  <si>
    <r>
      <t xml:space="preserve">Den certificerede brandrådgiver </t>
    </r>
    <r>
      <rPr>
        <u/>
        <sz val="10"/>
        <rFont val="Calibri"/>
        <family val="2"/>
        <scheme val="minor"/>
      </rPr>
      <t>skal</t>
    </r>
    <r>
      <rPr>
        <sz val="10"/>
        <rFont val="Calibri"/>
        <family val="2"/>
        <scheme val="minor"/>
      </rPr>
      <t xml:space="preserve"> modtage kontrolregistreringsrapporter for særlig kontrol.</t>
    </r>
  </si>
  <si>
    <t>Efter afslutning af uafhængig kontrol af særlige kontrolpunkter, behandling af fravigelser og evt. tredjepartskontrol skal der jf. BR18 § 519, stk. 2 udfærdiges kontrolregistreringsrapporter for særlig kontrol af udførelse brandsikringstiltag.</t>
  </si>
  <si>
    <t>Kontrolplaner</t>
  </si>
  <si>
    <r>
      <t xml:space="preserve">BSR: </t>
    </r>
    <r>
      <rPr>
        <sz val="10"/>
        <color theme="1"/>
        <rFont val="Calibri"/>
        <family val="2"/>
        <scheme val="minor"/>
      </rPr>
      <t>Brandstrategi</t>
    </r>
  </si>
  <si>
    <r>
      <t>FUNK:</t>
    </r>
    <r>
      <rPr>
        <sz val="10"/>
        <color rgb="FF444444"/>
        <rFont val="Calibri"/>
        <family val="2"/>
      </rPr>
      <t xml:space="preserve"> Funktionsbeskrivelse</t>
    </r>
  </si>
  <si>
    <r>
      <t xml:space="preserve">PRJ.MT: </t>
    </r>
    <r>
      <rPr>
        <sz val="10"/>
        <color rgb="FF000000"/>
        <rFont val="Calibri"/>
        <family val="2"/>
      </rPr>
      <t xml:space="preserve"> Projektmateriale. Projektmaterialet er det materiale, der er udarbejdet af de projekterende i projekteringsprocessen (af de fagprojekterende eller leverandør-projekterende),  og som udgør grundlaget for udførelse af de respektive brandsikringstiltag (i.e. tegninger, skitser, diagrammer, fagbeskrivelser, dørskemaer mv.)</t>
    </r>
  </si>
  <si>
    <t>Genvej 22, 9999 X-købing</t>
  </si>
  <si>
    <t>214 cc, X-købing markjorder</t>
  </si>
  <si>
    <t>25001_M06_C10_KPLA-U</t>
  </si>
  <si>
    <t>KONTROLGENSTANDE</t>
  </si>
  <si>
    <t>Egenkontrol:</t>
  </si>
  <si>
    <t>Uafhængig kontrol:</t>
  </si>
  <si>
    <t>For nærværende projekt skal der udføres følgende typer kontrol af udførelse af af brandsikringstiltag:</t>
  </si>
  <si>
    <r>
      <rPr>
        <u/>
        <sz val="10"/>
        <color theme="1"/>
        <rFont val="Calibri"/>
        <family val="2"/>
        <scheme val="minor"/>
      </rPr>
      <t xml:space="preserve">Egenkontrol af dokumentation for udførelse af brandsikringstiltag: </t>
    </r>
    <r>
      <rPr>
        <sz val="10"/>
        <color theme="1"/>
        <rFont val="Calibri"/>
        <family val="2"/>
        <scheme val="minor"/>
      </rPr>
      <t xml:space="preserve">
Egenkontrol af dokumentation for udførelse af brandsikringstiltaget udføres af den person som monterer eller udfører brandsikringstiltaget. Egenkontrollen sker inden brandsikringstiltaget udføres, for at sikre at byggevarer, bygningsdele m.m. lever op til grundlaget for udførelsen. Egenkontrollen skal altid udføres, men den dokumenteres ikke.  
Egenkontrollens niveau er altid maksimumkontrol.
</t>
    </r>
    <r>
      <rPr>
        <u/>
        <sz val="10"/>
        <color theme="1"/>
        <rFont val="Calibri"/>
        <family val="2"/>
        <scheme val="minor"/>
      </rPr>
      <t xml:space="preserve">Egenkontrol af det udførte brandsikringstiltag: </t>
    </r>
    <r>
      <rPr>
        <sz val="10"/>
        <color theme="1"/>
        <rFont val="Calibri"/>
        <family val="2"/>
        <scheme val="minor"/>
      </rPr>
      <t xml:space="preserve">
Egenkontrol af det udførte brandsikringstiltag gennemføres af den udførende af brandsikringstiltaget. Dette gælder både for selve fremstillingen af brandsikringstiltaget og for indbygningen af brandsikringstiltaget i byggeriet. Egenkontrollen er en separat aktivitet, der efterfølgende finder sted til kontrol af det udførte. Egenkontrollen gennemføres på alle dele af det udførte brandsikringstiltag og er altid maksimumkontrol. Egenkontrollen omfatter som minimum kontrol af følgende: 
• Hele brandsikringstiltaget og alle dens dele er udført. 
• Brandsikringstiltaget, ud fra en håndværksmæssig vurdering, er udført korrekt og er i overensstemmelse med god byggeteknik. 
• Brandsikringstiltaget er udført i overensstemmelse med det projekterede samt aftaler med projekterende og/eller byggeledelse om detaljer eller andre forhold, som ikke fremgår af udførelsesgrundlaget. 
• Tolerancer ved udførelsen er overholdt i forhold til relevante standarder, god praksis inden for den pågældende arbejdstype og eventuelle projektspecifikke tolerancer, som måtte fremgå af projektgrundlaget, udførelsesgrundlaget eller godkendelseskriterier angivet i kontrolplanen. 
Efter endt egenkontrol meddeler den udførende, at arbejdet og egenkontrollen er udført, så der er klar til evt. yderligere kontrol. </t>
    </r>
  </si>
  <si>
    <r>
      <rPr>
        <u/>
        <sz val="10"/>
        <color theme="1"/>
        <rFont val="Calibri"/>
        <family val="2"/>
        <scheme val="minor"/>
      </rPr>
      <t>Uafhængig kontrol af dokumentation for udførelse af brandsikringstiltag:</t>
    </r>
    <r>
      <rPr>
        <sz val="10"/>
        <color theme="1"/>
        <rFont val="Calibri"/>
        <family val="2"/>
        <scheme val="minor"/>
      </rPr>
      <t xml:space="preserve"> 
Uafhængig kontrol af dokumentation for udførelse af brandsikringstiltaget kan udføres af en person, der ikke har medvirket ved udførelsen af brandsikringstiltag i projektet. Eksempelvis kan en person, der har projekteret et brandsikringstiltag godt udføre uafhængig kontrol af udførelsesdokumenter inden for samme projekt. 
Den uafhængige kontrol kan gennemføres af en person, der er ansat i samme virksomhed som den person, der udarbejder dokumentationen.  
</t>
    </r>
    <r>
      <rPr>
        <u/>
        <sz val="10"/>
        <color theme="1"/>
        <rFont val="Calibri"/>
        <family val="2"/>
        <scheme val="minor"/>
      </rPr>
      <t xml:space="preserve">
Uafhængig kontrol af udførelse af brandsikringstiltag:</t>
    </r>
    <r>
      <rPr>
        <sz val="10"/>
        <color theme="1"/>
        <rFont val="Calibri"/>
        <family val="2"/>
        <scheme val="minor"/>
      </rPr>
      <t xml:space="preserve"> 
Uafhængig kontrol af et udført brandsikringstiltag, kan udføres af en person, der ikke har medvirket ved udførelsen af brandsikringstiltag i projektet. Den uafhængige kontrol gennemføres almindeligvis af en person i den udførende virksomhed. 
For byggeri indplaceret i brandklasse 2 er der lempelser for den uafhængige kontrol. Det betyder, jf. BR18, bilag 3, tabel 1, note 1, at en uafhængig kontrol af udførelsen af brandsikringstiltag kan udføres af en person, der ikke har medvirket ved udførelsen af brandsikringstiltaget i det pågældende bygningsafsnit. Det vil sige, at for større brandsikringstiltag vil den udførende i et bygningsafsnit godt kunne arbejde som uafhængig kontrol i et andet bygningsafsnit for samme brandsikringstiltag. 
Den projekterende af brandsikringstiltaget kan tillige udføre uafhængig kontrol af udførelsen. 
Når kontroltidspunktet for et kontrolpunkt jf. kontrolplanen, er nået og klarmeldt af den udarbejdende, gennemføres den uafhængige kontrol; dvs. kontrollanten kontrollerer, at det udførte er i overensstemmelse med det i kontrolplanen fastlagte kontrolniveau. 
Kontrollen dokumenteres som angivet i den pågældende kontrolplan for kontrolgenstanden. 
</t>
    </r>
    <r>
      <rPr>
        <u/>
        <sz val="10"/>
        <color theme="1"/>
        <rFont val="Calibri"/>
        <family val="2"/>
        <scheme val="minor"/>
      </rPr>
      <t xml:space="preserve">
Uafhængig kontrol af dokumenteret egenkontrol for udførelse af brandsikringstiltag: </t>
    </r>
    <r>
      <rPr>
        <sz val="10"/>
        <color theme="1"/>
        <rFont val="Calibri"/>
        <family val="2"/>
        <scheme val="minor"/>
      </rPr>
      <t xml:space="preserve">
For de brandsikringstiltag, der udføres i et bygningsafsnit indplaceret i brandklasse 2 og kan henføres til risikoklasse 1 og 2, kan kontrollen gennemføres som en uafhængig kontrol af dokumentationen af egenkontrollen, som er udarbejdet for udførelsen, jf. BR18, bilag 3, tabel, 1, note 1. Dette betyder, at egenkontrollen, der normalt ikke skal dokumenteres, i sådanne tilfælde skal dokumenteres i en kontrolrapport. Kontrolrapporten skal herefter kontrolleres af en person, der ikke har medvirket i udførelsen af det pågældende brandsikringstiltag.  </t>
    </r>
  </si>
  <si>
    <t>KONTROLNIVEAUER</t>
  </si>
  <si>
    <t>Udvidet kontrol:</t>
  </si>
  <si>
    <t>Mindstekrav til niveau af uafhængig kontrol af den brandtekniske dokumentation for udførelse af brandsikringstiltag er jf. BR18, bilag 3, tabel 4a:</t>
  </si>
  <si>
    <t>Ved udvidet kontrol forstås som beskrevet i BR18 §527 en systematisk kontrol af nærmere fastlagte dele af dokumentationen og en stikprøvekontrol af den resterende del af dokumentationen. Udvidet kontrol fastlægges i kontrolplanen for dokumentation, hvor særlige risikofyldte kontrolpunkter (særlig kontrol) skal være beskrevet. Omfang og karakter af udvidet kontrol  afhænger af, hvilken del af den brandtekniske dokumentation, der kontrolleres og fastlægges alt efter bygningsafsnittets karakter og brandklasse.</t>
  </si>
  <si>
    <t>Mindstekrav til niveau af uafhængig kontrol af det udførte brandsikringstiltag er angivet i BR18, bilag 3, tabel 4b og kontrolniveauer er fastlagt i forhold til den pågældende risikoklasse, som er gældende for det bygningsafsnit, hvori det enkelte brandsikringstiltag er placeret:</t>
  </si>
  <si>
    <t>Stikprøvekontrol:</t>
  </si>
  <si>
    <t>DOKUMENTATION AF KONTROL</t>
  </si>
  <si>
    <t>Den gennemførte kontrol dokumenteres som beskrevet nedenfor:</t>
  </si>
  <si>
    <t>Uafhængig kontrol dokumenteres i kontrolrapporter samt i erklæring vedr. almen kontrol og kontrolregistreringsrapporter for særlig kontrol som beskrevet under "Vejledning" i nærværende kontrolplan.</t>
  </si>
  <si>
    <t>Egenkontrollen skal som udgangspunkt ikke dokumenteres, kun hvis dokumentation for egenkontrol skal anvendes som grundlag for uafhængig kontrol, som beskrevet ovenfor.</t>
  </si>
  <si>
    <t xml:space="preserve">Ved stikprøvekontrol af udførelse forstås kontrol af kontrolobjekter, som er udvalgt som stikprøver af et brandsikringstiltag. Ved stikprøvekontrol af et brandsikringstiltag bør de kontrollerede kontrolobjekter være repræsentative for det pågældende byggeri.  En stikprøve af det pågældende brandsikringstiltag kontrolleres fuldt ud.  
Stikprøvekontrollen fremgår af kontrolplaner ved angivelse af stikprøvens størrelse i procent samt kontrolpunkter. 
For hvert af de brandsikringstiltag, der kontrolleres, skal en andel af objekterne i brandsikringstiltaget udtages til stikprøvekontrol for det pågældende byggeri, dog for det pågældende bygningsafsnit, hvis nogle af byggeriets bygningsafsnit ikke har samme risikoklasse (RK).  For samme type kontrolobjekter, hvor det samlede antal er færre end 5 i det pågældende bygningsafsnit, skal alle objekter kontrolleres fuldt ud. 
Konstateres der væsentlige afvigelser ved stikprøvekontrollen øges kontrollens omfang svarende til den næste risikoklasse. Ved væsentlige afvigelser forstås afvigelser fra det projekterede brandsikringstiltag og fejl eller mangler, som vurderes at kunne have afgørende betydning for brandsikringstiltagets funktion. Konstateres der væsentlige afvigelser ved stikprøvekontrollen ved et kontrolniveau på 35 % eller ved stikprøvekontrollen for brandsikringstiltag placeret i bygningsafsnit i risikoklasse 4, vurderer brandrådgiveren, hvor meget kontrolniveauet for det pågældende brandsikringstiltag øges. 
Hvis brandrådgiveren ikke inddrages, øges kontrollen til maksimumkontrol svarende til 100 .  
Som en del af en stikprøvekontrol beskrives det i kontrolrapporten, hvilke brandsikringstiltag og kontrolobjekter der er kontrolleret.  
For nogle brandsikringstiltag er kontrolomfanget af en stikprøve ikke enkeltstående tiltag, og er derved ikke lige så konkret som eksemplet ovenfor. Dette kan f.eks. være adskillende bygningsdele eller beklædninger/overflader. Her kan kontrollen for beklædninger/overflader f.eks. dokumenteres for hvert rum/område og for adskillende bygningsdele dokumenteres for hver adskillelse af to brandmæssige enheder.  </t>
  </si>
  <si>
    <t>KONTROLLANTEN</t>
  </si>
  <si>
    <t>25001_M06_C10_KRAP-U_SV</t>
  </si>
  <si>
    <t>BRANDTEKNISK KONTROLPLAN FOR UDFØRELSE AF BRANDSIKRINGSTILTAG</t>
  </si>
  <si>
    <t>BRANDTEKNISK KONTROLRAPPORT FOR UDFØRELSE AF BRANDSIKRINGSTILTAG</t>
  </si>
  <si>
    <t>KONTROLPUNKTER</t>
  </si>
  <si>
    <t>Omfang af "Almene kontrolpunkter" skal tilpasses til det aktuelle projekt og evt. andre kontrolpunkter, skal tilføjes under "Særlige kontrolpunkter".</t>
  </si>
  <si>
    <t>Tredjepartskontrol dokumenteres i erklæring vedr. almen kontrol og i kontrolregistreringsrapporter for særlig kontrol som beskrevet under "Vejledning" i nærværende kontrolplan.</t>
  </si>
  <si>
    <t xml:space="preserve">Udgør riste eller lign. maksimalt 5% af det frie åbningsareal i luftslusen? </t>
  </si>
  <si>
    <t xml:space="preserve">Er spærringer, porte etc. i brandveje udført så redningsberedskabet kan passere uhindret og iht. grundlaget? </t>
  </si>
  <si>
    <t>Er beplantning, belysning, møblering i terræn, parkering m.v.  udført iht. specifikationerne for arealer til redning og slukning i grundlaget?</t>
  </si>
  <si>
    <t>Er komplettering af vægge og lofter, herunder akustikregulering, udført iht. grundlaget? Herunder særligt at der ikke er udført tildannelser i modstrid med LEV-dok.</t>
  </si>
  <si>
    <t>Er åbningsarealet ved røgudluftning i tagfladen udført i henhold til grundlaget og fremgår klassifikationen af åbningen på mærkepladen?
Er aktiveringstryk opsat som beskrevet i grundlaget og er skiltningen korrekt opsat?</t>
  </si>
  <si>
    <t>Er åbningerne i tagfladen eller den øverste del af rummet placeret som i grundlaget og er arealerne mindst som angivet i projektmaterialet?
Er aktiveringstryk opsat som beskrevet i grundlaget og er skiltningen korrekt opsat?</t>
  </si>
  <si>
    <t>Er anlægget udført i henhold til grundlaget, med strømforsyning, batteribackup og sammenkobling?</t>
  </si>
  <si>
    <t>Placering af røgalarm</t>
  </si>
  <si>
    <t>Der udføres en test af, om anlægget virker og lukkefunktionen af døren fungerer korrekt.
Virker anlægget og lukkefunktionen korrekt iht. grundlaget?</t>
  </si>
  <si>
    <t>Ved kontrolresultat ”IR” anføres under "Bemærkninger", hvorfor kontrolpunktet ikke er relevant. Kontrolresultat "IR" (ikke relevant), må kun benyttes, hvis det er anført som dokumentationsform for kontrolpunktet.</t>
  </si>
  <si>
    <r>
      <t>IR:</t>
    </r>
    <r>
      <rPr>
        <sz val="10"/>
        <color rgb="FF000000"/>
        <rFont val="Calibri"/>
        <family val="2"/>
      </rPr>
      <t xml:space="preserve"> Ikke relevant. Hvis kontrolpunktet ikke er relevant for det pågældende brandsikringstiltag/kontrolgenstand. Der skal under ”Bemærkninger” anføres, hvorfor kontrolpunktet ikke er relevant.</t>
    </r>
  </si>
  <si>
    <r>
      <t>Nærværende projektspecifikke kontrolplan for udførelse af brandsikringstiltag (KPLA-U) omfatter del 3 af den samlede brandtekniske kontrolplan for projektet og skal læses sammen med</t>
    </r>
    <r>
      <rPr>
        <i/>
        <sz val="10"/>
        <color theme="1"/>
        <rFont val="Calibri"/>
        <family val="2"/>
        <scheme val="minor"/>
      </rPr>
      <t xml:space="preserve"> Vejledning til BR18, Kapitel 30 – Kontrol af dokumentation af brandforhold.</t>
    </r>
    <r>
      <rPr>
        <sz val="10"/>
        <color theme="1"/>
        <rFont val="Calibri"/>
        <family val="2"/>
        <scheme val="minor"/>
      </rPr>
      <t xml:space="preserve"> </t>
    </r>
  </si>
  <si>
    <t>Er tagdækning og gulvbelægning ved tagterrasse udført med korrekt brandmæssig klassifikation i overensstemmelse med grundlaget?</t>
  </si>
  <si>
    <t>Er overflader på altangange udført i overensstemmelse med grundlaget?</t>
  </si>
  <si>
    <t xml:space="preserve">Den person, der foretager kontrol af en kontrolgenstand, betegnes som en kontrollant.
Den uafhængige kontrollant skal have den fornødne kompetence inden for det faglige område, som dokumentationen eller udførelsen omfatter, jf. BR18, § 528.
Inden en kontrol påbegyndes, skal der tages stilling til, om kontrollanten er kompetent til opgaven. Ved vurdering af kontrollantens kompetencer kan der lægges vægt på både den formelle faglige uddannelse og kontrollantens erfaring inden for området.
</t>
  </si>
  <si>
    <t xml:space="preserve">Tredjepartskontrollanten for projektering og udførelse af brandsikringstiltag skal jf. BR18 § 526 a have den fornødne faglige kompetence og overblik inden for henholdsvis projektering og udførelsen af brandsikringstiltag.
Tredjepartskontrollanten må jf. BR18 §526a hverken direkte eller indirekte være økonomisk eller organisatorisk forbundet med den eller de virksomheder og organisationer, som har medvirket ved projekteringen, udførelsen eller den uafhængige kontrol heraf af byggeriets brandsikringstiltag. </t>
  </si>
  <si>
    <t>For brandtekniske installationer hvor der udføres akkrediteret inspektion udgør den godkendte inspektionsrapport kontrolrapporten for denne kontrolgenstand (brandtekniske installation/anlæg/systemintegration).</t>
  </si>
  <si>
    <r>
      <t xml:space="preserve">"Almene kontrolpunkter" i kontrolplaner er kontrolpunkter fra appendiks 30C "Væsentlige kontrolpunkter for almen kontrol i udførelsen" i </t>
    </r>
    <r>
      <rPr>
        <i/>
        <sz val="10"/>
        <color theme="1"/>
        <rFont val="Calibri"/>
        <family val="2"/>
        <scheme val="minor"/>
      </rPr>
      <t>Vejledning til BR18, Kapitel 30 – Kontrol af dokumentation af brandforhold</t>
    </r>
    <r>
      <rPr>
        <sz val="10"/>
        <color theme="1"/>
        <rFont val="Calibri"/>
        <family val="2"/>
        <scheme val="minor"/>
      </rPr>
      <t>.</t>
    </r>
  </si>
  <si>
    <t>Er de udendørs flugtveje og flugtveje fra udendørs opholdsområder udført iht. grundlaget? 
Herunder:
- Bredde af flugtveje over tagflader og etablering af værn?
- Flugtveje fra tagterrasser?
- Bredde af gårdarealer, atriumgårde og lysgårde mv.?</t>
  </si>
  <si>
    <r>
      <t xml:space="preserve">Tredjepartskontrol for udførelse af brandsikringstiltag skal foretages for byggeri i brandklasse 4.
Tredjepartskontrol giver en ekstra kontrol af udførelse af brandsikringstiltagei form af en kontrol af den uafhængige kontrol af udførelsen og hvor tredjepartskontrollen er upåvirket af kontrollantens interesser i øvrigt.
Tredjepartskontrol af udførelse af brandtekniske installationer, der er omfattet af BR18, §§ 135 og 136 (funktionsafprøvning og systemintegrationstest), udføres samtidig med tredjepartskontrol af projektering. Der henvises til afsnit 1.2 og 4.1.2.3 i </t>
    </r>
    <r>
      <rPr>
        <i/>
        <sz val="10"/>
        <color theme="1"/>
        <rFont val="Calibri"/>
        <family val="2"/>
        <scheme val="minor"/>
      </rPr>
      <t>Vejledning til BR18, Kapitel 30 – Kontrol af dokumentation af brandforhold.</t>
    </r>
    <r>
      <rPr>
        <sz val="10"/>
        <color theme="1"/>
        <rFont val="Calibri"/>
        <family val="2"/>
        <scheme val="minor"/>
      </rPr>
      <t xml:space="preserve">
Tredjepartskontrollen af udførelse af øvrige brandsikringstiltag, der ikke er omfattet af BR18, § 135 (funktionsafprøvning), omfatter mindst en kontrol af kontroldokumentationen (kontrolrapporter) for den uafhængige kontrol. 
</t>
    </r>
  </si>
  <si>
    <r>
      <t xml:space="preserve">Den certificerede brandrådgiver </t>
    </r>
    <r>
      <rPr>
        <u/>
        <sz val="10"/>
        <rFont val="Calibri"/>
        <family val="2"/>
        <scheme val="minor"/>
      </rPr>
      <t>skal ikke</t>
    </r>
    <r>
      <rPr>
        <sz val="10"/>
        <rFont val="Calibri"/>
        <family val="2"/>
        <scheme val="minor"/>
      </rPr>
      <t xml:space="preserve"> modtage kontrolrapporter for kontrol af udførelse af brandsikringstiltag, men disse skal udføres og danner grundlag for udfyldelse af </t>
    </r>
    <r>
      <rPr>
        <i/>
        <sz val="10"/>
        <rFont val="Calibri"/>
        <family val="2"/>
        <scheme val="minor"/>
      </rPr>
      <t>"Erklæring vedr. almen kontrol"</t>
    </r>
    <r>
      <rPr>
        <sz val="10"/>
        <rFont val="Calibri"/>
        <family val="2"/>
        <scheme val="minor"/>
      </rPr>
      <t xml:space="preserve"> og </t>
    </r>
    <r>
      <rPr>
        <i/>
        <sz val="10"/>
        <rFont val="Calibri"/>
        <family val="2"/>
        <scheme val="minor"/>
      </rPr>
      <t>"Kontrolregistreringsrapporter"</t>
    </r>
    <r>
      <rPr>
        <sz val="10"/>
        <rFont val="Calibri"/>
        <family val="2"/>
        <scheme val="minor"/>
      </rPr>
      <t xml:space="preserve"> som beskrevet nedenfor.</t>
    </r>
  </si>
  <si>
    <t>Er redningsåbning i tagflade placeret så den vandrette afstand mellem tagkanten og underkant af redningsåbningen er højst 1,4 m?
Er redningsåbninger i tagfladen placeret mere end 9,6 m over terræn udført med en højde på mindst 0,8 m i åben stilling?</t>
  </si>
  <si>
    <t>Er afstandskrav til brandtekniske installationer mm. i grundlaget overholdt, herunder:
- Afstand til ABA-central eller brandcentral?
- Afstande til stigrørsindløb?
- Afstande til brandredningsarealer for bærbare stiger?
- Afstand til et vilkårligt sted i bygningen i forhold til slangeglængder?</t>
  </si>
  <si>
    <r>
      <t xml:space="preserve">Er der udført tildannelser af branddøre, -porte, lemme som ikke er anvist af producenten? 
</t>
    </r>
    <r>
      <rPr>
        <i/>
        <sz val="10"/>
        <rFont val="Calibri"/>
        <family val="2"/>
        <scheme val="minor"/>
      </rPr>
      <t>Note: Som fx forkortelse af dørblad eller montage af dørspion.</t>
    </r>
  </si>
  <si>
    <t>VIS + PRØV</t>
  </si>
  <si>
    <r>
      <t xml:space="preserve">Er flugtvejsdøren placeret hvor den er anvist iht. grundlag? Og kan døren åbnes uden brug af nøgle eller værktøj?
Er døren udført således, at der ikke er anden automatik eller lign. der forhindrer funktion som flugtvej? 
</t>
    </r>
    <r>
      <rPr>
        <i/>
        <sz val="10"/>
        <rFont val="Calibri"/>
        <family val="2"/>
        <scheme val="minor"/>
      </rPr>
      <t>Note: f.eks. adgangskontrol, dørautomatik mv.</t>
    </r>
  </si>
  <si>
    <t>Er kapaciteten til røgudluftning målt til mindst samme kapacitet som specificeret i grundlaget?
Er klassifikationen af ventilatoren mindst som angivet i grundlaget og fremgår dette af mærkepladen?
Er placeringen af ventilatoren som angivet i grundlaget?
Er aktiveringstryk opsat som beskrevet i grundlaget og er skiltningen korrekt opsat?</t>
  </si>
  <si>
    <r>
      <t xml:space="preserve">Er brændbare rør (dvs. ikke metalliske) brandisolerede iht. grundlaget? 
</t>
    </r>
    <r>
      <rPr>
        <i/>
        <sz val="10"/>
        <rFont val="Calibri"/>
        <family val="2"/>
        <scheme val="minor"/>
      </rPr>
      <t>Note: Gælder også bygningens almindelige brugsvandinstallation, hvis denne anvendes til forsyning af SV.</t>
    </r>
  </si>
  <si>
    <t>OK / IR</t>
  </si>
  <si>
    <r>
      <t xml:space="preserve">Er ABDL-anlægget integreret i ABA-anlægget?
</t>
    </r>
    <r>
      <rPr>
        <i/>
        <sz val="10"/>
        <rFont val="Calibri"/>
        <family val="2"/>
        <scheme val="minor"/>
      </rPr>
      <t>Note: Hvis ABDL-anlægget er integreret foretages ikke yderligere kontrol (markeres som OK).
Note: Hvis ABDL-anlægget er et stand-alone anlæg foretages nedenstående kontroller (markeres som IR).</t>
    </r>
  </si>
  <si>
    <t>Er trapperum indrettet uden brandbelastning eller flytbart inventar?
Er evt. brevkasser udført af metal og placeret, så de ikke reducerer den krævede fri trappebredde eller bredde af evt. durchsicht? 
Er evt. eltavler adskilt fra trapperummet som egne brandsektioner?</t>
  </si>
  <si>
    <t>Er redningsåbningen placeret med underkant højst 1,2 m fra gulv eller er der udført trin?</t>
  </si>
  <si>
    <t xml:space="preserve">Er brandveje, herunder svingarealer og udstigningsarealer, udført med den krævede bredde og højde, også gennem portåbninger og med  belægning og underlag iht. grundlaget?
</t>
  </si>
  <si>
    <t>Beplantning mv.</t>
  </si>
  <si>
    <r>
      <t xml:space="preserve">Er der i trapperum udført let tilgængeligt oplukkeligt vindue for hver etage/repos og med udformning iht. grundlaget?
</t>
    </r>
    <r>
      <rPr>
        <i/>
        <sz val="10"/>
        <rFont val="Calibri"/>
        <family val="2"/>
        <scheme val="minor"/>
      </rPr>
      <t>Note: Hvis der er udført termisk (røglem) eller mekanisk røgudluftning, skal kontrolplan for "RU" følges og nærværende kontrolpunkt markeres som IR.</t>
    </r>
  </si>
  <si>
    <r>
      <t xml:space="preserve">Er der udført let tilgængelige og oplukkelige vinduer, døre, lemme eller lign. iht. grundlaget?
</t>
    </r>
    <r>
      <rPr>
        <i/>
        <sz val="10"/>
        <rFont val="Calibri"/>
        <family val="2"/>
        <scheme val="minor"/>
      </rPr>
      <t>Note: Hvis der er udført termisk (røglem) eller mekanisk røgudluftning, skal kontrolplan for "RU" følges og nærværende kontrolpunkt markeres som IR.</t>
    </r>
  </si>
  <si>
    <t xml:space="preserve">Er brandvægge placeret, opbygget og udført i overensstemmelse med grundlaget?
Herunder med korrekt brandmæssig klassifikation, uden gennembrydninger og med korrekt udført sikring mod vinkelsmitte og mod brandsmitte over tag, hvor dette er påkrævet? </t>
  </si>
  <si>
    <t>Er brandsektionsadskillende væg/dæk placeret, opbygget og udført i henhold til grundlaget? Herunder med korrekt brandmæssig klassifikation?
Er der etableret brandstop i hulrum, hvor dette er påkrævet?</t>
  </si>
  <si>
    <t>Er sammenbygning med ydervægge/facader udført i overensstemmelse med grundlaget? Herunder også udførelse af sikring mod vinkelsmitte og vertikal brandsmitte, hvor dette er påkrævet?
Er der udført sikring mod brandspredning via tagudhæng, altangangsoverdækninger og lign. iht. grundlaget?</t>
  </si>
  <si>
    <t>Er brandcelleadskillende væg/dæk placeret, opbygget og  udført i henhold til grundlaget? Herunder med korrekt brandmæssig klassifikation?
Er der etableret brandstop i hulrum, hvor dette er påkrævet?</t>
  </si>
  <si>
    <t>Er sammenbygning med tagkonstruktion udført iht. grundlaget?
Herunder også udførelse af sikring mod høj-lav brandsmitte og brandsmitte over tag (brandkam eller brandkamserstatning), hvor dette er påkrævet?</t>
  </si>
  <si>
    <t>Er klassificerede glaspartier i brandmæssige adskillelser udført med brandmæssig klassifikation iht. grundlaget? Og er de monteret/indbygget i overensstemmelse med godkendelsesgrundlaget?</t>
  </si>
  <si>
    <t>Er branddøren -porten, lemmen, og -gardinet/jalousiet monteret, hvor den er anvist og med den anviste klassifikation?</t>
  </si>
  <si>
    <r>
      <t xml:space="preserve">Er branddøren, -porten, lemmen, og -gardinet/jalousiet monteret iht. leverandørens anvisninger?
</t>
    </r>
    <r>
      <rPr>
        <i/>
        <sz val="10"/>
        <rFont val="Calibri"/>
        <family val="2"/>
        <scheme val="minor"/>
      </rPr>
      <t>Note: Herunder kontrolleres fugebredde og fugestopning mellem karm og tilstødende bygningsdel inden montage af gerichter.</t>
    </r>
  </si>
  <si>
    <t>Opfylder branddøren, brandporten, lemmen kravene til selvlukkefunktion?
Og lukker døren tæt til fals?</t>
  </si>
  <si>
    <t>Er der projekteret dør som flugtvejsdør i brandporten og har denne en fribredde som angivet i grundlag?
Hvor der ikke er beskrevet noget, er døren så mindst 77 cm fribredde?
Overholdes den niveaufrie adgang i dørtrinet?
Kan døren åbnes uden brug af nøgle eller værktøj?</t>
  </si>
  <si>
    <t>Er regnskærme udført af materialer med korrekt brandmæssig klassifikation iht. grundlaget og ved den konkrete montering/anvendelse?
Herunder også ophængningssystemet? 
Er der udført brandstop i ventilerede hulrum mellem regnskærm og udvendig vægbeklædning udfor brandsektionsadskillelser og etageadskillelser?</t>
  </si>
  <si>
    <r>
      <rPr>
        <i/>
        <sz val="10"/>
        <rFont val="Calibri"/>
        <family val="2"/>
        <scheme val="minor"/>
      </rPr>
      <t>Er anvendte isoleringsmaterialer udført som mindst klasse A2-s1,d0 [ubrændbart materiale], udføres der ikke yderligere kontrol for stikprøven.</t>
    </r>
    <r>
      <rPr>
        <sz val="10"/>
        <rFont val="Calibri"/>
        <family val="2"/>
        <scheme val="minor"/>
      </rPr>
      <t xml:space="preserve">
Er de anvendte isoleringsmaterialers materialeklassifikation i overensstemmelse med det angivne i grundlaget?
Er isoleringsmaterialer monteret og anvendt under de begrænsninger/tiltag som er beskrevet i grundlaget?</t>
    </r>
  </si>
  <si>
    <r>
      <rPr>
        <i/>
        <sz val="10"/>
        <rFont val="Calibri"/>
        <family val="2"/>
        <scheme val="minor"/>
      </rPr>
      <t>Er anvendte isoleringsmaterialer udført som mindst klasse A2-s1,d0 [ubrændbart materiale], udføres der ikke yderligere kontrol for stikprøven.</t>
    </r>
    <r>
      <rPr>
        <sz val="10"/>
        <rFont val="Calibri"/>
        <family val="2"/>
        <scheme val="minor"/>
      </rPr>
      <t xml:space="preserve">
Er de anvendte isoleringsmaterialers materialeklassifikation i overensstemmelse med det angivne i grundlag?
Er isoleringsmaterialer monteret og anvendt under de begrænsninger/tiltag som er beskrevet i grundlaget?</t>
    </r>
  </si>
  <si>
    <t>Er håndslukningsudstyr (håndildslukker og/eller brandtæppe) placeret så det er synligt og frit tilgængeligt?
Og er de placeret således, at de ikke reducerer en kritisk flugtvejsbredde?</t>
  </si>
  <si>
    <t>Er håndildslukkere af korrekt type og størrelse, som angivet i grundlaget?
Er håndildslukkeren ny og er plomberingen intakt?</t>
  </si>
  <si>
    <t>Er håndslukningsudstyr (håndildslukker og/eller brandtæppe) opsat som påkrævet i grundlaget, og er det forsvarligt ophængt?</t>
  </si>
  <si>
    <t>Er det ved funktionsafprøvning verificeret, at anlægget virker som angivet i grundlag, herunder evt. serieforbindelse?</t>
  </si>
  <si>
    <t>Ved indbygning af slangevinde i brandadskillende væg, er det så sikret, at væggen inkl. slangevindeskabet har den korrekte brandmæssige klassifikation iht. grundlaget?</t>
  </si>
  <si>
    <t>Er der for dobbeltdøre monteret styreskinne eller dørvælger beregnet til lukning med ABDL-anlæg i forhold til forsinket lukning af det ene dørblad og iht. grundlaget?</t>
  </si>
  <si>
    <t>HS.B</t>
  </si>
  <si>
    <r>
      <t>En kontrolgenstand i udførelsen er et brandsikringstiltag. Kontrollen omfatter både de enkelte udførte brandsikringstiltag og den tilhørende dokumentation. 
Dokumentkontrollen af udførelsen kan iht.</t>
    </r>
    <r>
      <rPr>
        <i/>
        <sz val="10"/>
        <color theme="1"/>
        <rFont val="Calibri"/>
        <family val="2"/>
        <scheme val="minor"/>
      </rPr>
      <t xml:space="preserve"> Vejledning til BR18, Kapitel 30 – Kontrol af dokumentation af brandforhold</t>
    </r>
    <r>
      <rPr>
        <sz val="10"/>
        <color theme="1"/>
        <rFont val="Calibri"/>
        <family val="2"/>
        <scheme val="minor"/>
      </rPr>
      <t xml:space="preserve"> afsnit 4.1.2 bla. være kontrol af følgende dokumentation: 
• Data 
• Beskrivelser 
• Billeder 
• Ydeevnedeklarationer 
• Klassifikationsrapporter 
• Installatørerklæringer 
Kontrolpunkter for de enkelte kontrolgenstande/brandsikringstiltag er beskrevet i nærværende kontrolplan.</t>
    </r>
  </si>
  <si>
    <t>25001 - Hotel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</si>
</sst>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6"/>
      <color theme="0"/>
      <name val="Calibri"/>
      <family val="2"/>
      <scheme val="minor"/>
    </font>
    <font>
      <b/>
      <sz val="11"/>
      <name val="Calibri"/>
      <family val="2"/>
      <scheme val="minor"/>
    </font>
    <font>
      <sz val="11"/>
      <color rgb="FFFF0000"/>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
      <sz val="12"/>
      <color theme="1"/>
      <name val="Calibri"/>
      <family val="2"/>
      <scheme val="minor"/>
    </font>
    <font>
      <sz val="11"/>
      <color rgb="FF00B0F0"/>
      <name val="Calibri"/>
      <family val="2"/>
      <scheme val="minor"/>
    </font>
    <font>
      <b/>
      <i/>
      <sz val="11"/>
      <color rgb="FFFF000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000000"/>
      <name val="Calibri"/>
      <family val="2"/>
    </font>
    <font>
      <sz val="10"/>
      <color rgb="FF000000"/>
      <name val="Calibri"/>
      <family val="2"/>
    </font>
    <font>
      <b/>
      <sz val="10"/>
      <color rgb="FF000000"/>
      <name val="Calibri"/>
      <family val="2"/>
      <scheme val="minor"/>
    </font>
    <font>
      <i/>
      <sz val="10"/>
      <color rgb="FF00B050"/>
      <name val="Calibri"/>
      <family val="2"/>
      <scheme val="minor"/>
    </font>
    <font>
      <b/>
      <u/>
      <sz val="10"/>
      <color theme="1"/>
      <name val="Calibri"/>
      <family val="2"/>
      <scheme val="minor"/>
    </font>
    <font>
      <u/>
      <sz val="10"/>
      <color theme="1"/>
      <name val="Calibri"/>
      <family val="2"/>
      <scheme val="minor"/>
    </font>
    <font>
      <i/>
      <sz val="10"/>
      <color rgb="FF00B050"/>
      <name val="Calibri"/>
      <family val="2"/>
    </font>
    <font>
      <sz val="10"/>
      <color rgb="FFFF0000"/>
      <name val="Calibri"/>
      <family val="2"/>
      <scheme val="minor"/>
    </font>
    <font>
      <b/>
      <sz val="10"/>
      <color theme="0"/>
      <name val="Calibri"/>
      <family val="2"/>
      <scheme val="minor"/>
    </font>
    <font>
      <sz val="10"/>
      <color theme="0"/>
      <name val="Calibri"/>
      <family val="2"/>
      <scheme val="minor"/>
    </font>
    <font>
      <sz val="10"/>
      <color theme="1"/>
      <name val="Calibri"/>
      <family val="2"/>
    </font>
    <font>
      <sz val="10"/>
      <color rgb="FFFF0000"/>
      <name val="Calibri"/>
      <family val="2"/>
    </font>
    <font>
      <sz val="10"/>
      <name val="Calibri"/>
      <family val="2"/>
    </font>
    <font>
      <u/>
      <sz val="10"/>
      <name val="Calibri"/>
      <family val="2"/>
      <scheme val="minor"/>
    </font>
    <font>
      <i/>
      <sz val="10"/>
      <color theme="1"/>
      <name val="Calibri"/>
      <family val="2"/>
      <scheme val="minor"/>
    </font>
    <font>
      <i/>
      <sz val="10"/>
      <name val="Calibri"/>
      <family val="2"/>
      <scheme val="minor"/>
    </font>
    <font>
      <b/>
      <sz val="10"/>
      <name val="Calibri"/>
      <family val="2"/>
      <scheme val="minor"/>
    </font>
    <font>
      <sz val="9"/>
      <color theme="1"/>
      <name val="Calibri"/>
      <family val="2"/>
    </font>
    <font>
      <sz val="9"/>
      <name val="Calibri"/>
      <family val="2"/>
      <scheme val="minor"/>
    </font>
    <font>
      <b/>
      <sz val="9"/>
      <name val="Calibri"/>
      <family val="2"/>
      <scheme val="minor"/>
    </font>
    <font>
      <sz val="10"/>
      <color rgb="FF444444"/>
      <name val="Calibri"/>
      <family val="2"/>
      <charset val="1"/>
    </font>
    <font>
      <b/>
      <sz val="10"/>
      <color rgb="FF444444"/>
      <name val="Calibri"/>
      <family val="2"/>
    </font>
    <font>
      <sz val="10"/>
      <color rgb="FF444444"/>
      <name val="Calibri"/>
      <family val="2"/>
    </font>
    <font>
      <sz val="10"/>
      <color rgb="FF000000"/>
      <name val="Georgia"/>
      <family val="1"/>
    </font>
    <font>
      <b/>
      <sz val="10"/>
      <color rgb="FFFFFFFF"/>
      <name val="Calibri"/>
      <family val="2"/>
    </font>
    <font>
      <i/>
      <sz val="10"/>
      <color rgb="FF000000"/>
      <name val="Calibri"/>
      <family val="2"/>
    </font>
    <font>
      <u/>
      <sz val="10"/>
      <color rgb="FF000000"/>
      <name val="Calibri"/>
      <family val="2"/>
    </font>
    <font>
      <b/>
      <sz val="10"/>
      <color indexed="8"/>
      <name val="Calibri"/>
      <family val="2"/>
      <scheme val="minor"/>
    </font>
    <font>
      <sz val="14"/>
      <color theme="0"/>
      <name val="Calibri"/>
      <family val="2"/>
      <scheme val="minor"/>
    </font>
    <font>
      <sz val="14"/>
      <color theme="1"/>
      <name val="Calibri"/>
      <family val="2"/>
      <scheme val="minor"/>
    </font>
    <font>
      <sz val="9"/>
      <color rgb="FFFF0000"/>
      <name val="Calibri"/>
      <family val="2"/>
      <scheme val="minor"/>
    </font>
    <font>
      <sz val="9"/>
      <color rgb="FFFF0000"/>
      <name val="Calibri"/>
      <family val="2"/>
    </font>
    <font>
      <b/>
      <sz val="10"/>
      <name val="Calibri"/>
      <family val="2"/>
    </font>
    <font>
      <b/>
      <sz val="10"/>
      <color rgb="FFFF000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D1CECE"/>
        <bgColor indexed="64"/>
      </patternFill>
    </fill>
    <fill>
      <patternFill patternType="solid">
        <fgColor theme="1"/>
        <bgColor indexed="64"/>
      </patternFill>
    </fill>
    <fill>
      <patternFill patternType="solid">
        <fgColor rgb="FF000000"/>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rgb="FFD0CECE"/>
        <bgColor rgb="FF000000"/>
      </patternFill>
    </fill>
    <fill>
      <patternFill patternType="solid">
        <fgColor rgb="FFD0CECE"/>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0000"/>
        <bgColor rgb="FF000000"/>
      </patternFill>
    </fill>
    <fill>
      <patternFill patternType="solid">
        <fgColor rgb="FF000100"/>
        <bgColor indexed="64"/>
      </patternFill>
    </fill>
    <fill>
      <patternFill patternType="solid">
        <fgColor rgb="FF00FFFF"/>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4" fillId="0" borderId="0"/>
    <xf numFmtId="0" fontId="17" fillId="0" borderId="0"/>
  </cellStyleXfs>
  <cellXfs count="462">
    <xf numFmtId="0" fontId="0" fillId="0" borderId="0" xfId="0"/>
    <xf numFmtId="0" fontId="6" fillId="0" borderId="0" xfId="0" applyFont="1"/>
    <xf numFmtId="0" fontId="5" fillId="0" borderId="0" xfId="0" applyFont="1"/>
    <xf numFmtId="0" fontId="10" fillId="0" borderId="0" xfId="0" applyFont="1"/>
    <xf numFmtId="0" fontId="11" fillId="0" borderId="0" xfId="0" applyFont="1"/>
    <xf numFmtId="0" fontId="12" fillId="0" borderId="0" xfId="0" applyFont="1" applyAlignment="1">
      <alignment horizontal="left" vertical="top"/>
    </xf>
    <xf numFmtId="0" fontId="12" fillId="2" borderId="9" xfId="0" applyFont="1" applyFill="1" applyBorder="1" applyAlignment="1">
      <alignment horizontal="center"/>
    </xf>
    <xf numFmtId="0" fontId="12" fillId="2" borderId="9" xfId="0" applyFont="1" applyFill="1" applyBorder="1" applyAlignment="1">
      <alignment wrapText="1"/>
    </xf>
    <xf numFmtId="0" fontId="13" fillId="0" borderId="0" xfId="0" applyFont="1"/>
    <xf numFmtId="0" fontId="13" fillId="0" borderId="0" xfId="0" applyFont="1" applyAlignment="1">
      <alignment vertical="top"/>
    </xf>
    <xf numFmtId="0" fontId="10" fillId="0" borderId="12" xfId="0" applyFont="1" applyBorder="1" applyAlignment="1">
      <alignment horizontal="left"/>
    </xf>
    <xf numFmtId="0" fontId="4" fillId="0" borderId="0" xfId="0" applyFont="1"/>
    <xf numFmtId="0" fontId="5" fillId="0" borderId="0" xfId="0" applyFont="1" applyAlignment="1">
      <alignment vertical="top"/>
    </xf>
    <xf numFmtId="0" fontId="15" fillId="0" borderId="0" xfId="0" applyFont="1" applyAlignment="1">
      <alignment wrapText="1"/>
    </xf>
    <xf numFmtId="0" fontId="16" fillId="0" borderId="0" xfId="0" applyFont="1"/>
    <xf numFmtId="0" fontId="3" fillId="0" borderId="0" xfId="0" applyFont="1"/>
    <xf numFmtId="0" fontId="2" fillId="0" borderId="0" xfId="0" applyFont="1"/>
    <xf numFmtId="0" fontId="5" fillId="0" borderId="0" xfId="0" applyFont="1" applyAlignment="1">
      <alignment vertical="center"/>
    </xf>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top"/>
    </xf>
    <xf numFmtId="0" fontId="1" fillId="0" borderId="12" xfId="0" applyFont="1" applyBorder="1"/>
    <xf numFmtId="0" fontId="1" fillId="0" borderId="13" xfId="0" applyFont="1" applyBorder="1"/>
    <xf numFmtId="0" fontId="19" fillId="3" borderId="4" xfId="0" applyFont="1" applyFill="1" applyBorder="1" applyAlignment="1">
      <alignment horizontal="left" vertical="top"/>
    </xf>
    <xf numFmtId="0" fontId="17" fillId="3" borderId="0" xfId="0" applyFont="1" applyFill="1"/>
    <xf numFmtId="0" fontId="19" fillId="3" borderId="0" xfId="0" applyFont="1" applyFill="1"/>
    <xf numFmtId="0" fontId="17" fillId="3" borderId="5" xfId="0" applyFont="1" applyFill="1" applyBorder="1"/>
    <xf numFmtId="0" fontId="19" fillId="3" borderId="0" xfId="0" applyFont="1" applyFill="1" applyAlignment="1">
      <alignment horizontal="left" vertical="top"/>
    </xf>
    <xf numFmtId="0" fontId="17" fillId="3" borderId="4" xfId="0" applyFont="1" applyFill="1" applyBorder="1"/>
    <xf numFmtId="0" fontId="19" fillId="0" borderId="0" xfId="0" applyFont="1" applyAlignment="1">
      <alignment horizontal="left" vertical="top"/>
    </xf>
    <xf numFmtId="0" fontId="18" fillId="0" borderId="0" xfId="0" applyFont="1"/>
    <xf numFmtId="0" fontId="27" fillId="0" borderId="0" xfId="0" applyFont="1"/>
    <xf numFmtId="0" fontId="17" fillId="0" borderId="0" xfId="0" applyFont="1"/>
    <xf numFmtId="0" fontId="17" fillId="3" borderId="0" xfId="0" applyFont="1" applyFill="1" applyAlignment="1">
      <alignment vertical="top"/>
    </xf>
    <xf numFmtId="0" fontId="19" fillId="2" borderId="9" xfId="0" applyFont="1" applyFill="1" applyBorder="1" applyAlignment="1">
      <alignment horizontal="center"/>
    </xf>
    <xf numFmtId="0" fontId="19" fillId="2" borderId="9" xfId="0" applyFont="1" applyFill="1" applyBorder="1" applyAlignment="1">
      <alignment wrapText="1"/>
    </xf>
    <xf numFmtId="0" fontId="30" fillId="0" borderId="9" xfId="0" applyFont="1" applyBorder="1" applyAlignment="1">
      <alignment vertical="top" wrapText="1"/>
    </xf>
    <xf numFmtId="0" fontId="32" fillId="0" borderId="9" xfId="0" applyFont="1" applyBorder="1" applyAlignment="1">
      <alignment horizontal="center" vertical="top" wrapText="1"/>
    </xf>
    <xf numFmtId="0" fontId="30" fillId="0" borderId="9" xfId="0" applyFont="1" applyBorder="1" applyAlignment="1">
      <alignment horizontal="center" vertical="top" wrapText="1"/>
    </xf>
    <xf numFmtId="0" fontId="32" fillId="0" borderId="9" xfId="0" applyFont="1" applyBorder="1" applyAlignment="1">
      <alignment vertical="top" wrapText="1"/>
    </xf>
    <xf numFmtId="0" fontId="17" fillId="0" borderId="0" xfId="0" applyFont="1" applyAlignment="1">
      <alignment wrapText="1"/>
    </xf>
    <xf numFmtId="0" fontId="18" fillId="0" borderId="9" xfId="0" applyFont="1" applyBorder="1" applyAlignment="1">
      <alignment vertical="top" wrapText="1"/>
    </xf>
    <xf numFmtId="0" fontId="17" fillId="0" borderId="9" xfId="0" applyFont="1" applyBorder="1" applyAlignment="1">
      <alignment horizontal="center" vertical="top" wrapText="1"/>
    </xf>
    <xf numFmtId="0" fontId="18" fillId="0" borderId="9" xfId="0" applyFont="1" applyBorder="1" applyAlignment="1">
      <alignment horizontal="center" vertical="top" wrapText="1"/>
    </xf>
    <xf numFmtId="0" fontId="18" fillId="0" borderId="9" xfId="0" applyFont="1" applyBorder="1" applyAlignment="1">
      <alignment horizontal="left" vertical="top" wrapText="1"/>
    </xf>
    <xf numFmtId="0" fontId="32" fillId="0" borderId="9" xfId="0" applyFont="1" applyBorder="1" applyAlignment="1">
      <alignment horizontal="left" vertical="top" wrapText="1"/>
    </xf>
    <xf numFmtId="0" fontId="18" fillId="0" borderId="9" xfId="0" applyFont="1" applyBorder="1" applyAlignment="1">
      <alignment horizontal="center" vertical="top"/>
    </xf>
    <xf numFmtId="0" fontId="18" fillId="0" borderId="9" xfId="0" applyFont="1" applyBorder="1" applyAlignment="1">
      <alignment wrapText="1"/>
    </xf>
    <xf numFmtId="0" fontId="19" fillId="3" borderId="6" xfId="0" applyFont="1" applyFill="1" applyBorder="1" applyAlignment="1">
      <alignment horizontal="left" vertical="top"/>
    </xf>
    <xf numFmtId="0" fontId="19" fillId="3" borderId="4" xfId="0" applyFont="1" applyFill="1" applyBorder="1" applyAlignment="1">
      <alignment vertical="center"/>
    </xf>
    <xf numFmtId="0" fontId="17" fillId="3" borderId="15" xfId="0" applyFont="1" applyFill="1" applyBorder="1"/>
    <xf numFmtId="0" fontId="19" fillId="0" borderId="4" xfId="0" applyFont="1" applyBorder="1" applyAlignment="1">
      <alignment vertical="center"/>
    </xf>
    <xf numFmtId="0" fontId="17" fillId="0" borderId="0" xfId="0" applyFont="1" applyAlignment="1">
      <alignment vertical="center"/>
    </xf>
    <xf numFmtId="0" fontId="17" fillId="0" borderId="5" xfId="0" applyFont="1" applyBorder="1"/>
    <xf numFmtId="0" fontId="17" fillId="0" borderId="4" xfId="0" applyFont="1" applyBorder="1"/>
    <xf numFmtId="14" fontId="17" fillId="0" borderId="15" xfId="0" applyNumberFormat="1" applyFont="1" applyBorder="1" applyAlignment="1">
      <alignment vertical="center"/>
    </xf>
    <xf numFmtId="0" fontId="17" fillId="0" borderId="15" xfId="0" applyFont="1" applyBorder="1" applyAlignment="1">
      <alignment vertical="center"/>
    </xf>
    <xf numFmtId="0" fontId="17" fillId="0" borderId="15" xfId="0" applyFont="1" applyBorder="1"/>
    <xf numFmtId="14" fontId="17" fillId="0" borderId="5" xfId="0" applyNumberFormat="1" applyFont="1" applyBorder="1" applyAlignment="1">
      <alignment vertical="center"/>
    </xf>
    <xf numFmtId="0" fontId="19" fillId="0" borderId="4" xfId="0" applyFont="1" applyBorder="1"/>
    <xf numFmtId="0" fontId="19" fillId="3" borderId="4" xfId="1" applyFont="1" applyFill="1" applyBorder="1" applyAlignment="1">
      <alignment vertical="center"/>
    </xf>
    <xf numFmtId="0" fontId="17" fillId="3" borderId="0" xfId="1" applyFont="1" applyFill="1"/>
    <xf numFmtId="0" fontId="17" fillId="3" borderId="5" xfId="1" applyFont="1" applyFill="1" applyBorder="1"/>
    <xf numFmtId="0" fontId="17" fillId="3" borderId="4" xfId="1" applyFont="1" applyFill="1" applyBorder="1"/>
    <xf numFmtId="0" fontId="19" fillId="0" borderId="4" xfId="1" applyFont="1" applyBorder="1"/>
    <xf numFmtId="0" fontId="17" fillId="0" borderId="0" xfId="1" applyFont="1"/>
    <xf numFmtId="0" fontId="17" fillId="0" borderId="5" xfId="1" applyFont="1" applyBorder="1"/>
    <xf numFmtId="0" fontId="17" fillId="0" borderId="4" xfId="1" applyFont="1" applyBorder="1"/>
    <xf numFmtId="0" fontId="17" fillId="0" borderId="6" xfId="0" applyFont="1" applyBorder="1"/>
    <xf numFmtId="0" fontId="17" fillId="0" borderId="7" xfId="0" applyFont="1" applyBorder="1"/>
    <xf numFmtId="0" fontId="17" fillId="0" borderId="8" xfId="0" applyFont="1" applyBorder="1"/>
    <xf numFmtId="0" fontId="17" fillId="0" borderId="10" xfId="0" applyFont="1" applyBorder="1"/>
    <xf numFmtId="14" fontId="17" fillId="0" borderId="10" xfId="0" applyNumberFormat="1" applyFont="1" applyBorder="1" applyAlignment="1">
      <alignment vertical="center"/>
    </xf>
    <xf numFmtId="0" fontId="21" fillId="0" borderId="0" xfId="0" applyFont="1"/>
    <xf numFmtId="14" fontId="17" fillId="0" borderId="0" xfId="0" applyNumberFormat="1" applyFont="1" applyAlignment="1">
      <alignment vertical="center"/>
    </xf>
    <xf numFmtId="0" fontId="17" fillId="3" borderId="5" xfId="0" applyFont="1" applyFill="1" applyBorder="1" applyAlignment="1">
      <alignment vertical="top" wrapText="1"/>
    </xf>
    <xf numFmtId="0" fontId="19" fillId="3" borderId="0" xfId="0" applyFont="1" applyFill="1" applyAlignment="1">
      <alignment vertical="top"/>
    </xf>
    <xf numFmtId="0" fontId="17" fillId="3" borderId="0" xfId="0" applyFont="1" applyFill="1" applyAlignment="1">
      <alignment horizontal="left" vertical="top"/>
    </xf>
    <xf numFmtId="0" fontId="34" fillId="3" borderId="5" xfId="0" applyFont="1" applyFill="1" applyBorder="1" applyAlignment="1">
      <alignment vertical="top"/>
    </xf>
    <xf numFmtId="14" fontId="17" fillId="3" borderId="0" xfId="0" applyNumberFormat="1" applyFont="1" applyFill="1" applyAlignment="1">
      <alignment vertical="top"/>
    </xf>
    <xf numFmtId="0" fontId="17" fillId="3" borderId="0" xfId="0" applyFont="1" applyFill="1" applyAlignment="1">
      <alignment vertical="top" wrapText="1"/>
    </xf>
    <xf numFmtId="0" fontId="17" fillId="3" borderId="5" xfId="0" applyFont="1" applyFill="1" applyBorder="1" applyAlignment="1">
      <alignment vertical="top"/>
    </xf>
    <xf numFmtId="0" fontId="17" fillId="3" borderId="7" xfId="0" applyFont="1" applyFill="1" applyBorder="1" applyAlignment="1">
      <alignment vertical="top"/>
    </xf>
    <xf numFmtId="0" fontId="17" fillId="3" borderId="7" xfId="0" applyFont="1" applyFill="1" applyBorder="1" applyAlignment="1">
      <alignment vertical="top" wrapText="1"/>
    </xf>
    <xf numFmtId="0" fontId="17" fillId="3" borderId="8" xfId="0" applyFont="1" applyFill="1" applyBorder="1" applyAlignment="1">
      <alignment vertical="top"/>
    </xf>
    <xf numFmtId="0" fontId="17" fillId="3" borderId="15" xfId="1" applyFont="1" applyFill="1" applyBorder="1"/>
    <xf numFmtId="0" fontId="17" fillId="0" borderId="15" xfId="1" applyFont="1" applyBorder="1"/>
    <xf numFmtId="0" fontId="18" fillId="0" borderId="15" xfId="0" applyFont="1" applyBorder="1" applyAlignment="1">
      <alignment horizontal="center" vertical="center"/>
    </xf>
    <xf numFmtId="0" fontId="19" fillId="0" borderId="0" xfId="0" applyFont="1" applyAlignment="1">
      <alignment horizontal="left"/>
    </xf>
    <xf numFmtId="0" fontId="31" fillId="0" borderId="0" xfId="0" applyFont="1" applyAlignment="1">
      <alignment vertical="top" wrapText="1"/>
    </xf>
    <xf numFmtId="0" fontId="32" fillId="0" borderId="0" xfId="0" applyFont="1" applyAlignment="1">
      <alignment vertical="top" wrapText="1"/>
    </xf>
    <xf numFmtId="0" fontId="30" fillId="0" borderId="0" xfId="0" applyFont="1" applyAlignment="1">
      <alignment horizontal="center"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7" fillId="0" borderId="9" xfId="0" applyFont="1" applyBorder="1" applyAlignment="1">
      <alignment wrapText="1"/>
    </xf>
    <xf numFmtId="0" fontId="19" fillId="0" borderId="2" xfId="0" applyFont="1" applyBorder="1"/>
    <xf numFmtId="0" fontId="19" fillId="0" borderId="2" xfId="0" applyFont="1" applyBorder="1" applyAlignment="1">
      <alignment wrapText="1"/>
    </xf>
    <xf numFmtId="0" fontId="19" fillId="0" borderId="12" xfId="0" applyFont="1" applyBorder="1"/>
    <xf numFmtId="0" fontId="19" fillId="0" borderId="12" xfId="0" applyFont="1" applyBorder="1" applyAlignment="1">
      <alignment wrapText="1"/>
    </xf>
    <xf numFmtId="0" fontId="17" fillId="0" borderId="9" xfId="0" applyFont="1" applyBorder="1"/>
    <xf numFmtId="0" fontId="18" fillId="0" borderId="9" xfId="0" quotePrefix="1" applyFont="1" applyBorder="1" applyAlignment="1">
      <alignment vertical="top" wrapText="1"/>
    </xf>
    <xf numFmtId="0" fontId="17" fillId="0" borderId="9" xfId="0" quotePrefix="1" applyFont="1" applyBorder="1" applyAlignment="1">
      <alignment horizontal="center" vertical="top" wrapText="1"/>
    </xf>
    <xf numFmtId="0" fontId="32" fillId="0" borderId="9" xfId="0" applyFont="1" applyBorder="1" applyAlignment="1">
      <alignment horizontal="left" vertical="top"/>
    </xf>
    <xf numFmtId="0" fontId="18" fillId="0" borderId="9" xfId="0" quotePrefix="1" applyFont="1" applyBorder="1" applyAlignment="1">
      <alignment horizontal="left" vertical="top" wrapText="1"/>
    </xf>
    <xf numFmtId="0" fontId="18" fillId="0" borderId="9" xfId="0" applyFont="1" applyBorder="1" applyAlignment="1">
      <alignment vertical="top"/>
    </xf>
    <xf numFmtId="0" fontId="18" fillId="0" borderId="9" xfId="0" applyFont="1" applyBorder="1"/>
    <xf numFmtId="0" fontId="18" fillId="0" borderId="9" xfId="0" applyFont="1" applyBorder="1" applyAlignment="1">
      <alignment horizontal="center" vertical="center" wrapText="1"/>
    </xf>
    <xf numFmtId="0" fontId="18" fillId="0" borderId="9" xfId="0" quotePrefix="1" applyFont="1" applyBorder="1" applyAlignment="1">
      <alignment horizontal="center" vertical="top" wrapText="1"/>
    </xf>
    <xf numFmtId="0" fontId="12" fillId="0" borderId="7" xfId="0" applyFont="1" applyBorder="1"/>
    <xf numFmtId="0" fontId="12" fillId="0" borderId="7" xfId="0" applyFont="1" applyBorder="1" applyAlignment="1">
      <alignment wrapText="1"/>
    </xf>
    <xf numFmtId="0" fontId="12" fillId="2" borderId="9" xfId="0" applyFont="1" applyFill="1" applyBorder="1"/>
    <xf numFmtId="0" fontId="19" fillId="2" borderId="9" xfId="0" applyFont="1" applyFill="1" applyBorder="1"/>
    <xf numFmtId="0" fontId="17" fillId="2" borderId="0" xfId="0" applyFont="1" applyFill="1"/>
    <xf numFmtId="14" fontId="26" fillId="11" borderId="0" xfId="0" applyNumberFormat="1" applyFont="1" applyFill="1"/>
    <xf numFmtId="0" fontId="18" fillId="0" borderId="9" xfId="0" quotePrefix="1" applyFont="1" applyBorder="1" applyAlignment="1">
      <alignment horizontal="left" vertical="top"/>
    </xf>
    <xf numFmtId="0" fontId="18" fillId="0" borderId="7" xfId="2" applyFont="1" applyBorder="1" applyAlignment="1" applyProtection="1">
      <alignment horizontal="center" vertical="top" wrapText="1"/>
      <protection locked="0"/>
    </xf>
    <xf numFmtId="0" fontId="18" fillId="0" borderId="12" xfId="2" applyFont="1" applyBorder="1" applyAlignment="1" applyProtection="1">
      <alignment horizontal="center" vertical="top" wrapText="1"/>
      <protection locked="0"/>
    </xf>
    <xf numFmtId="0" fontId="18" fillId="8" borderId="12" xfId="2" applyFont="1" applyFill="1" applyBorder="1" applyAlignment="1" applyProtection="1">
      <alignment horizontal="center" vertical="top" wrapText="1"/>
      <protection locked="0"/>
    </xf>
    <xf numFmtId="0" fontId="19" fillId="3" borderId="16" xfId="0" applyFont="1" applyFill="1" applyBorder="1" applyAlignment="1">
      <alignment horizontal="left" vertical="top"/>
    </xf>
    <xf numFmtId="0" fontId="23" fillId="3" borderId="0" xfId="0" applyFont="1" applyFill="1"/>
    <xf numFmtId="0" fontId="23" fillId="3" borderId="0" xfId="0" applyFont="1" applyFill="1" applyAlignment="1">
      <alignment vertical="top"/>
    </xf>
    <xf numFmtId="0" fontId="24" fillId="3" borderId="16" xfId="0" applyFont="1" applyFill="1" applyBorder="1" applyAlignment="1">
      <alignment horizontal="left" vertical="top"/>
    </xf>
    <xf numFmtId="0" fontId="25" fillId="3" borderId="0" xfId="0" applyFont="1" applyFill="1"/>
    <xf numFmtId="0" fontId="19" fillId="3" borderId="16" xfId="0" applyFont="1" applyFill="1" applyBorder="1"/>
    <xf numFmtId="0" fontId="19" fillId="2" borderId="0" xfId="0" applyFont="1" applyFill="1"/>
    <xf numFmtId="1" fontId="26" fillId="11" borderId="0" xfId="0" applyNumberFormat="1" applyFont="1" applyFill="1" applyAlignment="1">
      <alignment horizontal="left"/>
    </xf>
    <xf numFmtId="0" fontId="19" fillId="2" borderId="18" xfId="0" applyFont="1" applyFill="1" applyBorder="1"/>
    <xf numFmtId="0" fontId="17" fillId="2" borderId="22" xfId="0" applyFont="1" applyFill="1" applyBorder="1"/>
    <xf numFmtId="14" fontId="26" fillId="11" borderId="22" xfId="0" applyNumberFormat="1" applyFont="1" applyFill="1" applyBorder="1"/>
    <xf numFmtId="14" fontId="18" fillId="8" borderId="12" xfId="2" applyNumberFormat="1" applyFont="1" applyFill="1" applyBorder="1" applyAlignment="1" applyProtection="1">
      <alignment horizontal="left" vertical="center" wrapText="1"/>
      <protection locked="0"/>
    </xf>
    <xf numFmtId="0" fontId="18" fillId="0" borderId="12" xfId="2" applyFont="1" applyBorder="1" applyAlignment="1" applyProtection="1">
      <alignment horizontal="left" vertical="center" wrapText="1"/>
      <protection locked="0"/>
    </xf>
    <xf numFmtId="0" fontId="18" fillId="8" borderId="12" xfId="2" quotePrefix="1" applyFont="1" applyFill="1" applyBorder="1" applyAlignment="1" applyProtection="1">
      <alignment horizontal="center" vertical="center"/>
      <protection locked="0"/>
    </xf>
    <xf numFmtId="14" fontId="18" fillId="8" borderId="12" xfId="2" applyNumberFormat="1" applyFont="1" applyFill="1" applyBorder="1" applyAlignment="1" applyProtection="1">
      <alignment horizontal="center" vertical="top" wrapText="1"/>
      <protection locked="0"/>
    </xf>
    <xf numFmtId="0" fontId="18" fillId="8" borderId="12" xfId="2" applyFont="1" applyFill="1" applyBorder="1" applyAlignment="1" applyProtection="1">
      <alignment horizontal="left" vertical="top" wrapText="1"/>
      <protection locked="0"/>
    </xf>
    <xf numFmtId="14" fontId="18" fillId="8" borderId="7" xfId="2" applyNumberFormat="1" applyFont="1" applyFill="1" applyBorder="1" applyAlignment="1" applyProtection="1">
      <alignment horizontal="left" vertical="center" wrapText="1"/>
      <protection locked="0"/>
    </xf>
    <xf numFmtId="0" fontId="28" fillId="0" borderId="15" xfId="2" applyFont="1" applyBorder="1" applyAlignment="1">
      <alignment horizontal="left" vertical="center"/>
    </xf>
    <xf numFmtId="0" fontId="28" fillId="0" borderId="15" xfId="2" quotePrefix="1" applyFont="1" applyBorder="1" applyAlignment="1">
      <alignment vertical="center"/>
    </xf>
    <xf numFmtId="0" fontId="37" fillId="0" borderId="15" xfId="0" applyFont="1" applyBorder="1" applyAlignment="1">
      <alignment vertical="top" wrapText="1"/>
    </xf>
    <xf numFmtId="0" fontId="37" fillId="0" borderId="9" xfId="0" applyFont="1" applyBorder="1" applyAlignment="1">
      <alignment horizontal="left" textRotation="90" wrapText="1"/>
    </xf>
    <xf numFmtId="0" fontId="37" fillId="0" borderId="15" xfId="0" applyFont="1" applyBorder="1" applyAlignment="1">
      <alignment horizontal="left" textRotation="90" wrapText="1"/>
    </xf>
    <xf numFmtId="0" fontId="38" fillId="0" borderId="9" xfId="2" applyFont="1" applyBorder="1" applyAlignment="1">
      <alignment horizontal="center" textRotation="90" wrapText="1"/>
    </xf>
    <xf numFmtId="0" fontId="39" fillId="7" borderId="14" xfId="2" applyFont="1" applyFill="1" applyBorder="1" applyAlignment="1">
      <alignment horizontal="center"/>
    </xf>
    <xf numFmtId="0" fontId="39" fillId="7" borderId="14" xfId="2" applyFont="1" applyFill="1" applyBorder="1" applyAlignment="1">
      <alignment horizontal="center" vertical="center"/>
    </xf>
    <xf numFmtId="0" fontId="39" fillId="0" borderId="15" xfId="2" applyFont="1" applyBorder="1" applyAlignment="1">
      <alignment horizontal="center" wrapText="1"/>
    </xf>
    <xf numFmtId="49" fontId="38" fillId="7" borderId="10" xfId="2" applyNumberFormat="1" applyFont="1" applyFill="1" applyBorder="1" applyAlignment="1">
      <alignment horizontal="left" textRotation="90"/>
    </xf>
    <xf numFmtId="0" fontId="39" fillId="7" borderId="10" xfId="2" applyFont="1" applyFill="1" applyBorder="1" applyAlignment="1">
      <alignment horizontal="center" wrapText="1"/>
    </xf>
    <xf numFmtId="0" fontId="38" fillId="0" borderId="15" xfId="2" applyFont="1" applyBorder="1" applyAlignment="1">
      <alignment horizontal="center" textRotation="90" wrapText="1"/>
    </xf>
    <xf numFmtId="0" fontId="19" fillId="2" borderId="0" xfId="0" applyFont="1" applyFill="1" applyAlignment="1">
      <alignment horizontal="left" vertical="top"/>
    </xf>
    <xf numFmtId="0" fontId="23" fillId="2" borderId="0" xfId="0" applyFont="1" applyFill="1" applyAlignment="1">
      <alignment horizontal="left"/>
    </xf>
    <xf numFmtId="0" fontId="23" fillId="3" borderId="0" xfId="0" applyFont="1" applyFill="1" applyAlignment="1">
      <alignment horizontal="left"/>
    </xf>
    <xf numFmtId="0" fontId="18" fillId="9" borderId="13" xfId="2" quotePrefix="1" applyFont="1" applyFill="1" applyBorder="1" applyAlignment="1">
      <alignment vertical="center"/>
    </xf>
    <xf numFmtId="0" fontId="18" fillId="9" borderId="13" xfId="2" quotePrefix="1" applyFont="1" applyFill="1" applyBorder="1" applyAlignment="1">
      <alignment horizontal="left" vertical="center"/>
    </xf>
    <xf numFmtId="0" fontId="37" fillId="0" borderId="9" xfId="0" applyFont="1" applyBorder="1" applyAlignment="1">
      <alignment horizontal="center" textRotation="90" wrapText="1"/>
    </xf>
    <xf numFmtId="0" fontId="17" fillId="3" borderId="20" xfId="0" applyFont="1" applyFill="1" applyBorder="1"/>
    <xf numFmtId="0" fontId="17" fillId="0" borderId="17" xfId="0" applyFont="1" applyBorder="1"/>
    <xf numFmtId="0" fontId="17" fillId="0" borderId="2" xfId="0" applyFont="1" applyBorder="1"/>
    <xf numFmtId="0" fontId="17" fillId="0" borderId="19" xfId="0" applyFont="1" applyBorder="1"/>
    <xf numFmtId="0" fontId="40" fillId="0" borderId="16" xfId="0" applyFont="1" applyBorder="1"/>
    <xf numFmtId="0" fontId="17" fillId="0" borderId="20" xfId="0" applyFont="1" applyBorder="1"/>
    <xf numFmtId="0" fontId="25" fillId="0" borderId="16" xfId="0" applyFont="1" applyBorder="1"/>
    <xf numFmtId="0" fontId="19" fillId="0" borderId="16" xfId="0" applyFont="1" applyBorder="1"/>
    <xf numFmtId="0" fontId="41" fillId="0" borderId="16" xfId="0" applyFont="1" applyBorder="1"/>
    <xf numFmtId="0" fontId="20" fillId="0" borderId="16" xfId="0" applyFont="1" applyBorder="1"/>
    <xf numFmtId="0" fontId="17" fillId="0" borderId="20" xfId="0" applyFont="1" applyBorder="1" applyAlignment="1">
      <alignment wrapText="1"/>
    </xf>
    <xf numFmtId="0" fontId="21" fillId="0" borderId="16" xfId="0" applyFont="1" applyBorder="1"/>
    <xf numFmtId="0" fontId="17" fillId="0" borderId="16" xfId="0" applyFont="1" applyBorder="1"/>
    <xf numFmtId="0" fontId="20" fillId="0" borderId="16" xfId="0" applyFont="1" applyBorder="1" applyAlignment="1">
      <alignment vertical="center"/>
    </xf>
    <xf numFmtId="0" fontId="17" fillId="0" borderId="20" xfId="0" applyFont="1" applyBorder="1" applyAlignment="1">
      <alignment vertical="center"/>
    </xf>
    <xf numFmtId="0" fontId="44" fillId="14" borderId="27" xfId="0" applyFont="1" applyFill="1" applyBorder="1"/>
    <xf numFmtId="0" fontId="44" fillId="14" borderId="28" xfId="0" applyFont="1" applyFill="1" applyBorder="1"/>
    <xf numFmtId="0" fontId="17" fillId="3" borderId="7" xfId="0" applyFont="1" applyFill="1" applyBorder="1" applyAlignment="1">
      <alignment horizontal="left" vertical="top"/>
    </xf>
    <xf numFmtId="0" fontId="19" fillId="3" borderId="4" xfId="0" applyFont="1" applyFill="1" applyBorder="1" applyAlignment="1">
      <alignment vertical="top"/>
    </xf>
    <xf numFmtId="0" fontId="19" fillId="3" borderId="7" xfId="0" applyFont="1" applyFill="1" applyBorder="1" applyAlignment="1">
      <alignment vertical="top"/>
    </xf>
    <xf numFmtId="14" fontId="17" fillId="0" borderId="15" xfId="0" applyNumberFormat="1" applyFont="1" applyBorder="1" applyAlignment="1">
      <alignment horizontal="left" vertical="center"/>
    </xf>
    <xf numFmtId="14" fontId="17" fillId="3" borderId="0" xfId="0" applyNumberFormat="1" applyFont="1" applyFill="1" applyAlignment="1">
      <alignment horizontal="left" vertical="top"/>
    </xf>
    <xf numFmtId="14" fontId="17" fillId="3" borderId="5" xfId="0" applyNumberFormat="1" applyFont="1" applyFill="1" applyBorder="1"/>
    <xf numFmtId="0" fontId="19" fillId="3" borderId="7" xfId="0" applyFont="1" applyFill="1" applyBorder="1" applyAlignment="1">
      <alignment horizontal="left" vertical="top"/>
    </xf>
    <xf numFmtId="0" fontId="47" fillId="3" borderId="4" xfId="0" applyFont="1" applyFill="1" applyBorder="1" applyAlignment="1">
      <alignment horizontal="left" vertical="top"/>
    </xf>
    <xf numFmtId="0" fontId="17" fillId="3" borderId="4" xfId="0" applyFont="1" applyFill="1" applyBorder="1" applyAlignment="1">
      <alignment vertical="top"/>
    </xf>
    <xf numFmtId="0" fontId="20" fillId="10" borderId="0" xfId="0" applyFont="1" applyFill="1" applyAlignment="1">
      <alignment vertical="top"/>
    </xf>
    <xf numFmtId="0" fontId="27" fillId="13" borderId="0" xfId="0" applyFont="1" applyFill="1" applyAlignment="1">
      <alignment horizontal="left" vertical="top"/>
    </xf>
    <xf numFmtId="0" fontId="22" fillId="3" borderId="4" xfId="0" applyFont="1" applyFill="1" applyBorder="1" applyAlignment="1">
      <alignment vertical="top"/>
    </xf>
    <xf numFmtId="14" fontId="17" fillId="3" borderId="5" xfId="0" applyNumberFormat="1" applyFont="1" applyFill="1" applyBorder="1" applyAlignment="1">
      <alignment horizontal="left" vertical="top"/>
    </xf>
    <xf numFmtId="0" fontId="47" fillId="3" borderId="4" xfId="0" applyFont="1" applyFill="1" applyBorder="1" applyAlignment="1">
      <alignment vertical="top"/>
    </xf>
    <xf numFmtId="0" fontId="17" fillId="3" borderId="5" xfId="0" applyFont="1" applyFill="1" applyBorder="1" applyAlignment="1">
      <alignment horizontal="left" vertical="top"/>
    </xf>
    <xf numFmtId="0" fontId="19" fillId="3" borderId="6" xfId="0" applyFont="1" applyFill="1" applyBorder="1" applyAlignment="1">
      <alignment vertical="top"/>
    </xf>
    <xf numFmtId="14" fontId="17" fillId="3" borderId="7" xfId="0" applyNumberFormat="1" applyFont="1" applyFill="1" applyBorder="1" applyAlignment="1">
      <alignment horizontal="left" vertical="top"/>
    </xf>
    <xf numFmtId="0" fontId="22" fillId="3" borderId="6" xfId="0" applyFont="1" applyFill="1" applyBorder="1" applyAlignment="1">
      <alignment vertical="top"/>
    </xf>
    <xf numFmtId="0" fontId="47" fillId="3" borderId="7" xfId="0" applyFont="1" applyFill="1" applyBorder="1" applyAlignment="1">
      <alignment vertical="top"/>
    </xf>
    <xf numFmtId="0" fontId="46" fillId="0" borderId="0" xfId="0" applyFont="1" applyAlignment="1">
      <alignment wrapText="1"/>
    </xf>
    <xf numFmtId="0" fontId="46" fillId="0" borderId="20" xfId="0" applyFont="1" applyBorder="1" applyAlignment="1">
      <alignment wrapText="1"/>
    </xf>
    <xf numFmtId="0" fontId="36" fillId="0" borderId="9" xfId="0" applyFont="1" applyBorder="1" applyAlignment="1">
      <alignment horizontal="left" vertical="top"/>
    </xf>
    <xf numFmtId="0" fontId="17" fillId="0" borderId="12" xfId="0" applyFont="1" applyBorder="1" applyAlignment="1">
      <alignment vertical="top"/>
    </xf>
    <xf numFmtId="0" fontId="18" fillId="0" borderId="9" xfId="0" applyFont="1" applyBorder="1" applyAlignment="1">
      <alignment horizontal="left" vertical="top"/>
    </xf>
    <xf numFmtId="0" fontId="17" fillId="0" borderId="12" xfId="0" applyFont="1" applyBorder="1"/>
    <xf numFmtId="0" fontId="17" fillId="4" borderId="12" xfId="0" applyFont="1" applyFill="1" applyBorder="1" applyAlignment="1">
      <alignment vertical="top"/>
    </xf>
    <xf numFmtId="0" fontId="17" fillId="4" borderId="13" xfId="0" applyFont="1" applyFill="1" applyBorder="1" applyAlignment="1">
      <alignment vertical="top"/>
    </xf>
    <xf numFmtId="0" fontId="17" fillId="0" borderId="1" xfId="0" applyFont="1" applyBorder="1" applyAlignment="1">
      <alignmen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7" fillId="0" borderId="0" xfId="0" applyFont="1" applyAlignment="1">
      <alignment vertical="top"/>
    </xf>
    <xf numFmtId="0" fontId="19" fillId="0" borderId="12" xfId="0" applyFont="1" applyBorder="1" applyAlignment="1">
      <alignment vertical="center"/>
    </xf>
    <xf numFmtId="14" fontId="17" fillId="0" borderId="12" xfId="0" applyNumberFormat="1" applyFont="1" applyBorder="1" applyAlignment="1">
      <alignment horizontal="left" vertical="center"/>
    </xf>
    <xf numFmtId="0" fontId="18" fillId="0" borderId="12" xfId="0" applyFont="1" applyBorder="1" applyAlignment="1">
      <alignment horizontal="center" vertical="center"/>
    </xf>
    <xf numFmtId="14" fontId="17" fillId="0" borderId="12" xfId="0" applyNumberFormat="1" applyFont="1" applyBorder="1" applyAlignment="1">
      <alignment vertical="center"/>
    </xf>
    <xf numFmtId="0" fontId="28" fillId="5" borderId="15" xfId="0" applyFont="1" applyFill="1" applyBorder="1"/>
    <xf numFmtId="0" fontId="28" fillId="5" borderId="5" xfId="0" applyFont="1" applyFill="1" applyBorder="1"/>
    <xf numFmtId="0" fontId="28" fillId="5" borderId="4" xfId="0" applyFont="1" applyFill="1" applyBorder="1" applyAlignment="1">
      <alignment vertical="center"/>
    </xf>
    <xf numFmtId="0" fontId="28" fillId="5" borderId="4" xfId="0" applyFont="1" applyFill="1" applyBorder="1"/>
    <xf numFmtId="0" fontId="28" fillId="5" borderId="4" xfId="1" applyFont="1" applyFill="1" applyBorder="1" applyAlignment="1">
      <alignment vertical="center"/>
    </xf>
    <xf numFmtId="0" fontId="28" fillId="5" borderId="5" xfId="1" applyFont="1" applyFill="1" applyBorder="1"/>
    <xf numFmtId="0" fontId="28" fillId="5" borderId="0" xfId="0" applyFont="1" applyFill="1" applyAlignment="1">
      <alignment vertical="center"/>
    </xf>
    <xf numFmtId="0" fontId="28" fillId="5" borderId="0" xfId="0" applyFont="1" applyFill="1"/>
    <xf numFmtId="0" fontId="28" fillId="5" borderId="0" xfId="1" applyFont="1" applyFill="1" applyAlignment="1">
      <alignment vertical="center"/>
    </xf>
    <xf numFmtId="0" fontId="28" fillId="5" borderId="0" xfId="1" applyFont="1" applyFill="1"/>
    <xf numFmtId="0" fontId="28" fillId="5" borderId="4" xfId="1" applyFont="1" applyFill="1" applyBorder="1"/>
    <xf numFmtId="0" fontId="36" fillId="0" borderId="9" xfId="0" applyFont="1" applyBorder="1" applyAlignment="1">
      <alignment horizontal="center" vertical="top"/>
    </xf>
    <xf numFmtId="0" fontId="36" fillId="0" borderId="9" xfId="0" applyFont="1" applyBorder="1" applyAlignment="1">
      <alignment vertical="top"/>
    </xf>
    <xf numFmtId="0" fontId="36" fillId="0" borderId="11" xfId="0" applyFont="1" applyBorder="1" applyAlignment="1">
      <alignment vertical="top"/>
    </xf>
    <xf numFmtId="0" fontId="36" fillId="0" borderId="12" xfId="0" applyFont="1" applyBorder="1" applyAlignment="1">
      <alignment vertical="top"/>
    </xf>
    <xf numFmtId="0" fontId="18" fillId="0" borderId="12" xfId="0" applyFont="1" applyBorder="1" applyAlignment="1">
      <alignment vertical="top"/>
    </xf>
    <xf numFmtId="0" fontId="18" fillId="0" borderId="13" xfId="0" applyFont="1" applyBorder="1" applyAlignment="1">
      <alignment vertical="top"/>
    </xf>
    <xf numFmtId="0" fontId="18" fillId="0" borderId="11" xfId="0" applyFont="1" applyBorder="1" applyAlignment="1">
      <alignment vertical="top"/>
    </xf>
    <xf numFmtId="0" fontId="18" fillId="0" borderId="9" xfId="0" applyFont="1" applyBorder="1" applyAlignment="1" applyProtection="1">
      <alignment horizontal="left" vertical="top"/>
      <protection locked="0"/>
    </xf>
    <xf numFmtId="0" fontId="36" fillId="0" borderId="11" xfId="0" applyFont="1" applyBorder="1" applyAlignment="1">
      <alignment horizontal="center" vertical="top"/>
    </xf>
    <xf numFmtId="0" fontId="36" fillId="0" borderId="12" xfId="0" applyFont="1" applyBorder="1" applyAlignment="1">
      <alignment horizontal="center" vertical="top"/>
    </xf>
    <xf numFmtId="0" fontId="18" fillId="0" borderId="11" xfId="0" applyFont="1" applyBorder="1" applyAlignment="1">
      <alignment horizontal="center" vertical="top"/>
    </xf>
    <xf numFmtId="0" fontId="18" fillId="0" borderId="12" xfId="0" applyFont="1" applyBorder="1" applyAlignment="1">
      <alignment horizontal="center" vertical="top"/>
    </xf>
    <xf numFmtId="0" fontId="18" fillId="0" borderId="12" xfId="0" applyFont="1" applyBorder="1" applyAlignment="1">
      <alignment vertical="center"/>
    </xf>
    <xf numFmtId="14" fontId="18" fillId="0" borderId="12" xfId="0" applyNumberFormat="1" applyFont="1" applyBorder="1" applyAlignment="1">
      <alignment horizontal="center" vertical="center"/>
    </xf>
    <xf numFmtId="14" fontId="18" fillId="0" borderId="13" xfId="0" applyNumberFormat="1" applyFont="1" applyBorder="1" applyAlignment="1">
      <alignment horizontal="center" vertical="center"/>
    </xf>
    <xf numFmtId="0" fontId="18" fillId="0" borderId="12" xfId="0" applyFont="1" applyBorder="1"/>
    <xf numFmtId="0" fontId="19" fillId="3" borderId="18" xfId="0" applyFont="1" applyFill="1" applyBorder="1" applyAlignment="1">
      <alignment horizontal="left" vertical="top"/>
    </xf>
    <xf numFmtId="0" fontId="17" fillId="3" borderId="22" xfId="0" applyFont="1" applyFill="1" applyBorder="1"/>
    <xf numFmtId="0" fontId="19" fillId="3" borderId="22" xfId="0" applyFont="1" applyFill="1" applyBorder="1"/>
    <xf numFmtId="14" fontId="17" fillId="3" borderId="22" xfId="0" applyNumberFormat="1" applyFont="1" applyFill="1" applyBorder="1"/>
    <xf numFmtId="14" fontId="17" fillId="3" borderId="23" xfId="0" applyNumberFormat="1" applyFont="1" applyFill="1" applyBorder="1"/>
    <xf numFmtId="0" fontId="48" fillId="4" borderId="2" xfId="0" applyFont="1" applyFill="1" applyBorder="1"/>
    <xf numFmtId="0" fontId="48" fillId="4" borderId="3" xfId="0" applyFont="1" applyFill="1" applyBorder="1" applyAlignment="1">
      <alignment horizontal="right"/>
    </xf>
    <xf numFmtId="0" fontId="49" fillId="0" borderId="0" xfId="0" applyFont="1" applyAlignment="1">
      <alignment vertical="top"/>
    </xf>
    <xf numFmtId="0" fontId="49" fillId="0" borderId="0" xfId="0" applyFont="1"/>
    <xf numFmtId="0" fontId="32" fillId="0" borderId="16" xfId="0" applyFont="1" applyBorder="1"/>
    <xf numFmtId="0" fontId="18" fillId="0" borderId="16" xfId="0" applyFont="1" applyBorder="1"/>
    <xf numFmtId="0" fontId="44" fillId="14" borderId="26" xfId="0" applyFont="1" applyFill="1" applyBorder="1"/>
    <xf numFmtId="0" fontId="17" fillId="6" borderId="27" xfId="0" applyFont="1" applyFill="1" applyBorder="1"/>
    <xf numFmtId="0" fontId="17" fillId="6" borderId="28" xfId="0" applyFont="1" applyFill="1" applyBorder="1"/>
    <xf numFmtId="0" fontId="17" fillId="0" borderId="27" xfId="0" applyFont="1" applyBorder="1"/>
    <xf numFmtId="0" fontId="17" fillId="0" borderId="18" xfId="0" applyFont="1" applyBorder="1"/>
    <xf numFmtId="0" fontId="17" fillId="0" borderId="22" xfId="0" applyFont="1" applyBorder="1"/>
    <xf numFmtId="0" fontId="17" fillId="0" borderId="23" xfId="0" applyFont="1" applyBorder="1"/>
    <xf numFmtId="0" fontId="28" fillId="4" borderId="11" xfId="0" applyFont="1" applyFill="1" applyBorder="1" applyAlignment="1">
      <alignment horizontal="left"/>
    </xf>
    <xf numFmtId="0" fontId="22" fillId="4" borderId="12" xfId="0" applyFont="1" applyFill="1" applyBorder="1" applyAlignment="1">
      <alignment horizontal="left"/>
    </xf>
    <xf numFmtId="0" fontId="17" fillId="4" borderId="12" xfId="0" applyFont="1" applyFill="1" applyBorder="1"/>
    <xf numFmtId="0" fontId="17" fillId="4" borderId="13" xfId="0" applyFont="1" applyFill="1" applyBorder="1"/>
    <xf numFmtId="0" fontId="28" fillId="0" borderId="0" xfId="1" applyFont="1" applyAlignment="1">
      <alignment vertical="center"/>
    </xf>
    <xf numFmtId="0" fontId="21" fillId="0" borderId="24" xfId="0" applyFont="1" applyBorder="1" applyAlignment="1">
      <alignment wrapText="1"/>
    </xf>
    <xf numFmtId="0" fontId="1" fillId="4" borderId="1" xfId="0" applyFont="1" applyFill="1" applyBorder="1"/>
    <xf numFmtId="0" fontId="1" fillId="4" borderId="2" xfId="0" applyFont="1" applyFill="1" applyBorder="1"/>
    <xf numFmtId="0" fontId="1" fillId="4" borderId="2" xfId="0" applyFont="1" applyFill="1" applyBorder="1" applyAlignment="1">
      <alignment wrapText="1"/>
    </xf>
    <xf numFmtId="0" fontId="28" fillId="4" borderId="2" xfId="0" applyFont="1" applyFill="1" applyBorder="1"/>
    <xf numFmtId="0" fontId="1" fillId="4" borderId="3" xfId="0" applyFont="1" applyFill="1" applyBorder="1"/>
    <xf numFmtId="0" fontId="28" fillId="0" borderId="0" xfId="0" applyFont="1"/>
    <xf numFmtId="0" fontId="28" fillId="0" borderId="15" xfId="0" applyFont="1" applyBorder="1"/>
    <xf numFmtId="0" fontId="28" fillId="0" borderId="4" xfId="0" applyFont="1" applyBorder="1"/>
    <xf numFmtId="0" fontId="28" fillId="5" borderId="6" xfId="0" applyFont="1" applyFill="1" applyBorder="1" applyAlignment="1">
      <alignment vertical="center"/>
    </xf>
    <xf numFmtId="0" fontId="28" fillId="5" borderId="7" xfId="0" applyFont="1" applyFill="1" applyBorder="1" applyAlignment="1">
      <alignment vertical="center"/>
    </xf>
    <xf numFmtId="0" fontId="28" fillId="5" borderId="7" xfId="0" applyFont="1" applyFill="1" applyBorder="1"/>
    <xf numFmtId="0" fontId="28" fillId="5" borderId="8" xfId="0" applyFont="1" applyFill="1" applyBorder="1"/>
    <xf numFmtId="0" fontId="50" fillId="0" borderId="9" xfId="2" applyFont="1" applyBorder="1" applyAlignment="1" applyProtection="1">
      <alignment horizontal="center" vertical="top" wrapText="1"/>
      <protection locked="0"/>
    </xf>
    <xf numFmtId="0" fontId="50" fillId="8" borderId="9" xfId="2" applyFont="1" applyFill="1" applyBorder="1" applyAlignment="1" applyProtection="1">
      <alignment horizontal="center" vertical="top" wrapText="1"/>
      <protection locked="0"/>
    </xf>
    <xf numFmtId="0" fontId="50" fillId="0" borderId="9" xfId="2" applyFont="1" applyBorder="1" applyAlignment="1" applyProtection="1">
      <alignment horizontal="left" vertical="center" wrapText="1"/>
      <protection locked="0"/>
    </xf>
    <xf numFmtId="14" fontId="50" fillId="8" borderId="9" xfId="2" applyNumberFormat="1" applyFont="1" applyFill="1" applyBorder="1" applyAlignment="1" applyProtection="1">
      <alignment horizontal="left" vertical="center" wrapText="1"/>
      <protection locked="0"/>
    </xf>
    <xf numFmtId="14" fontId="50" fillId="0" borderId="15" xfId="2" applyNumberFormat="1" applyFont="1" applyBorder="1" applyAlignment="1" applyProtection="1">
      <alignment horizontal="left" vertical="center" wrapText="1"/>
      <protection locked="0"/>
    </xf>
    <xf numFmtId="0" fontId="50" fillId="0" borderId="15" xfId="2" applyFont="1" applyBorder="1" applyAlignment="1" applyProtection="1">
      <alignment horizontal="center" vertical="top" wrapText="1"/>
      <protection locked="0"/>
    </xf>
    <xf numFmtId="0" fontId="50" fillId="0" borderId="14" xfId="2" applyFont="1" applyBorder="1" applyAlignment="1" applyProtection="1">
      <alignment horizontal="left" vertical="center" wrapText="1"/>
      <protection locked="0"/>
    </xf>
    <xf numFmtId="14" fontId="50" fillId="8" borderId="14" xfId="2" applyNumberFormat="1" applyFont="1" applyFill="1" applyBorder="1" applyAlignment="1" applyProtection="1">
      <alignment horizontal="left" vertical="center" wrapText="1"/>
      <protection locked="0"/>
    </xf>
    <xf numFmtId="0" fontId="50" fillId="0" borderId="14" xfId="2" applyFont="1" applyBorder="1" applyAlignment="1" applyProtection="1">
      <alignment horizontal="center" vertical="top" wrapText="1"/>
      <protection locked="0"/>
    </xf>
    <xf numFmtId="0" fontId="50" fillId="8" borderId="14" xfId="2" applyFont="1" applyFill="1" applyBorder="1" applyAlignment="1" applyProtection="1">
      <alignment horizontal="center" vertical="top" wrapText="1"/>
      <protection locked="0"/>
    </xf>
    <xf numFmtId="0" fontId="51" fillId="0" borderId="9" xfId="0" applyFont="1" applyBorder="1"/>
    <xf numFmtId="0" fontId="51" fillId="12" borderId="9" xfId="0" applyFont="1" applyFill="1" applyBorder="1" applyAlignment="1">
      <alignment wrapText="1"/>
    </xf>
    <xf numFmtId="0" fontId="51" fillId="0" borderId="15" xfId="0" applyFont="1" applyBorder="1" applyAlignment="1">
      <alignment wrapText="1"/>
    </xf>
    <xf numFmtId="0" fontId="51" fillId="12" borderId="9" xfId="0" applyFont="1" applyFill="1" applyBorder="1" applyAlignment="1">
      <alignment horizontal="center" vertical="top"/>
    </xf>
    <xf numFmtId="0" fontId="51" fillId="0" borderId="15" xfId="0" applyFont="1" applyBorder="1" applyAlignment="1">
      <alignment horizontal="center" vertical="top"/>
    </xf>
    <xf numFmtId="0" fontId="51" fillId="0" borderId="9" xfId="0" applyFont="1" applyBorder="1" applyAlignment="1">
      <alignment horizontal="center" vertical="top"/>
    </xf>
    <xf numFmtId="14" fontId="51" fillId="12" borderId="9" xfId="0" applyNumberFormat="1" applyFont="1" applyFill="1" applyBorder="1" applyAlignment="1">
      <alignment horizontal="center" vertical="top"/>
    </xf>
    <xf numFmtId="0" fontId="51" fillId="12" borderId="9" xfId="0" applyFont="1" applyFill="1" applyBorder="1" applyAlignment="1">
      <alignment horizontal="left" vertical="top" wrapText="1"/>
    </xf>
    <xf numFmtId="14" fontId="50" fillId="8" borderId="9" xfId="2" applyNumberFormat="1" applyFont="1" applyFill="1" applyBorder="1" applyAlignment="1" applyProtection="1">
      <alignment horizontal="center" vertical="top" wrapText="1"/>
      <protection locked="0"/>
    </xf>
    <xf numFmtId="0" fontId="51" fillId="12" borderId="9" xfId="0" applyFont="1" applyFill="1" applyBorder="1" applyAlignment="1">
      <alignment vertical="top" wrapText="1"/>
    </xf>
    <xf numFmtId="0" fontId="50" fillId="8" borderId="9" xfId="2" applyFont="1" applyFill="1" applyBorder="1" applyAlignment="1" applyProtection="1">
      <alignment horizontal="left" vertical="top" wrapText="1"/>
      <protection locked="0"/>
    </xf>
    <xf numFmtId="14" fontId="50" fillId="8" borderId="14" xfId="2" applyNumberFormat="1" applyFont="1" applyFill="1" applyBorder="1" applyAlignment="1" applyProtection="1">
      <alignment horizontal="center" vertical="top" wrapText="1"/>
      <protection locked="0"/>
    </xf>
    <xf numFmtId="0" fontId="50" fillId="8" borderId="14" xfId="2" applyFont="1" applyFill="1" applyBorder="1" applyAlignment="1" applyProtection="1">
      <alignment horizontal="left" vertical="top" wrapText="1"/>
      <protection locked="0"/>
    </xf>
    <xf numFmtId="0" fontId="18" fillId="2" borderId="0" xfId="0" applyFont="1" applyFill="1" applyAlignment="1">
      <alignment horizontal="left"/>
    </xf>
    <xf numFmtId="0" fontId="18" fillId="2" borderId="0" xfId="0" applyFont="1" applyFill="1"/>
    <xf numFmtId="0" fontId="36" fillId="2" borderId="0" xfId="0" applyFont="1" applyFill="1" applyAlignment="1">
      <alignment horizontal="left" vertical="top"/>
    </xf>
    <xf numFmtId="0" fontId="52" fillId="10" borderId="0" xfId="0" applyFont="1" applyFill="1"/>
    <xf numFmtId="0" fontId="27" fillId="3" borderId="0" xfId="0" applyFont="1" applyFill="1" applyAlignment="1">
      <alignment vertical="top"/>
    </xf>
    <xf numFmtId="0" fontId="27" fillId="3" borderId="0" xfId="0" applyFont="1" applyFill="1" applyAlignment="1">
      <alignment horizontal="left" vertical="top"/>
    </xf>
    <xf numFmtId="0" fontId="27" fillId="2" borderId="0" xfId="0" applyFont="1" applyFill="1" applyAlignment="1">
      <alignment horizontal="left" vertical="center"/>
    </xf>
    <xf numFmtId="14" fontId="27" fillId="3" borderId="0" xfId="0" applyNumberFormat="1" applyFont="1" applyFill="1" applyAlignment="1">
      <alignment horizontal="left" vertical="top"/>
    </xf>
    <xf numFmtId="0" fontId="27" fillId="2" borderId="0" xfId="0" applyFont="1" applyFill="1" applyAlignment="1">
      <alignment horizontal="left"/>
    </xf>
    <xf numFmtId="0" fontId="27" fillId="3" borderId="0" xfId="0" applyFont="1" applyFill="1" applyAlignment="1">
      <alignment horizontal="left"/>
    </xf>
    <xf numFmtId="0" fontId="27" fillId="2" borderId="0" xfId="0" applyFont="1" applyFill="1"/>
    <xf numFmtId="0" fontId="27" fillId="2" borderId="20" xfId="0" applyFont="1" applyFill="1" applyBorder="1"/>
    <xf numFmtId="0" fontId="28" fillId="4" borderId="11" xfId="0" applyFont="1" applyFill="1" applyBorder="1"/>
    <xf numFmtId="0" fontId="17" fillId="4" borderId="0" xfId="0" applyFont="1" applyFill="1" applyAlignment="1">
      <alignment vertical="top"/>
    </xf>
    <xf numFmtId="0" fontId="17" fillId="0" borderId="11" xfId="0" applyFont="1" applyBorder="1" applyAlignment="1">
      <alignment vertical="top"/>
    </xf>
    <xf numFmtId="0" fontId="17" fillId="0" borderId="13" xfId="0" applyFont="1" applyBorder="1" applyAlignment="1">
      <alignment vertical="top"/>
    </xf>
    <xf numFmtId="0" fontId="17" fillId="0" borderId="6" xfId="0" applyFont="1" applyBorder="1" applyAlignment="1">
      <alignment vertical="top"/>
    </xf>
    <xf numFmtId="0" fontId="28" fillId="6" borderId="11" xfId="0" applyFont="1" applyFill="1" applyBorder="1"/>
    <xf numFmtId="0" fontId="17" fillId="6" borderId="12" xfId="0" applyFont="1" applyFill="1" applyBorder="1" applyAlignment="1">
      <alignment vertical="top"/>
    </xf>
    <xf numFmtId="0" fontId="17" fillId="6" borderId="13" xfId="0" applyFont="1" applyFill="1" applyBorder="1" applyAlignment="1">
      <alignment vertical="top"/>
    </xf>
    <xf numFmtId="0" fontId="17" fillId="0" borderId="12" xfId="1" applyFont="1" applyBorder="1"/>
    <xf numFmtId="0" fontId="28" fillId="4" borderId="4" xfId="0" applyFont="1" applyFill="1" applyBorder="1"/>
    <xf numFmtId="0" fontId="28" fillId="0" borderId="5"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36" fillId="0" borderId="7" xfId="1" applyFont="1" applyBorder="1" applyAlignment="1">
      <alignment vertical="center"/>
    </xf>
    <xf numFmtId="0" fontId="36" fillId="0" borderId="8" xfId="1" applyFont="1" applyBorder="1" applyAlignment="1">
      <alignment vertical="center"/>
    </xf>
    <xf numFmtId="0" fontId="17" fillId="0" borderId="0" xfId="0" applyFont="1" applyAlignment="1">
      <alignment vertical="top" wrapText="1"/>
    </xf>
    <xf numFmtId="0" fontId="19" fillId="0" borderId="0" xfId="0" applyFont="1"/>
    <xf numFmtId="14" fontId="17" fillId="0" borderId="0" xfId="0" applyNumberFormat="1" applyFont="1" applyAlignment="1">
      <alignment horizontal="left" vertical="center"/>
    </xf>
    <xf numFmtId="0" fontId="18" fillId="0" borderId="0" xfId="0" applyFont="1" applyAlignment="1">
      <alignment horizontal="center" vertical="center"/>
    </xf>
    <xf numFmtId="0" fontId="17" fillId="0" borderId="5" xfId="0" applyFont="1" applyBorder="1" applyAlignment="1">
      <alignment vertical="top"/>
    </xf>
    <xf numFmtId="0" fontId="25" fillId="0" borderId="4" xfId="0" applyFont="1" applyBorder="1" applyAlignment="1">
      <alignment vertical="top"/>
    </xf>
    <xf numFmtId="0" fontId="27" fillId="3" borderId="7" xfId="0" applyFont="1" applyFill="1" applyBorder="1" applyAlignment="1">
      <alignment horizontal="left" vertical="top"/>
    </xf>
    <xf numFmtId="14" fontId="17" fillId="0" borderId="5" xfId="0" applyNumberFormat="1" applyFont="1" applyBorder="1" applyAlignment="1">
      <alignment horizontal="left" vertical="center"/>
    </xf>
    <xf numFmtId="14" fontId="17" fillId="0" borderId="8" xfId="0" applyNumberFormat="1" applyFont="1" applyBorder="1" applyAlignment="1">
      <alignment horizontal="left" vertical="center"/>
    </xf>
    <xf numFmtId="14" fontId="17" fillId="0" borderId="15"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15" xfId="1" applyFont="1" applyBorder="1" applyAlignment="1">
      <alignment horizontal="center"/>
    </xf>
    <xf numFmtId="0" fontId="17" fillId="0" borderId="10" xfId="0" applyFont="1" applyBorder="1" applyAlignment="1">
      <alignment horizontal="center"/>
    </xf>
    <xf numFmtId="0" fontId="20" fillId="0" borderId="16" xfId="0" applyFont="1" applyBorder="1" applyAlignment="1">
      <alignment vertical="top"/>
    </xf>
    <xf numFmtId="0" fontId="17" fillId="0" borderId="7" xfId="0" applyFont="1" applyBorder="1" applyAlignment="1">
      <alignment vertical="top" wrapText="1"/>
    </xf>
    <xf numFmtId="0" fontId="17" fillId="0" borderId="8" xfId="0" applyFont="1" applyBorder="1" applyAlignment="1">
      <alignment vertical="top" wrapText="1"/>
    </xf>
    <xf numFmtId="0" fontId="48" fillId="4" borderId="11" xfId="0" applyFont="1" applyFill="1" applyBorder="1"/>
    <xf numFmtId="0" fontId="48" fillId="4" borderId="12" xfId="0" applyFont="1" applyFill="1" applyBorder="1"/>
    <xf numFmtId="0" fontId="48" fillId="4" borderId="13" xfId="0" applyFont="1" applyFill="1" applyBorder="1" applyAlignment="1">
      <alignment horizontal="right"/>
    </xf>
    <xf numFmtId="0" fontId="19" fillId="3" borderId="1" xfId="0" applyFont="1" applyFill="1" applyBorder="1" applyAlignment="1">
      <alignment horizontal="left" vertical="top"/>
    </xf>
    <xf numFmtId="0" fontId="17" fillId="3" borderId="2" xfId="0" applyFont="1" applyFill="1" applyBorder="1" applyAlignment="1">
      <alignment horizontal="left" vertical="top"/>
    </xf>
    <xf numFmtId="0" fontId="19" fillId="3" borderId="2" xfId="0" applyFont="1" applyFill="1" applyBorder="1" applyAlignment="1">
      <alignment vertical="top"/>
    </xf>
    <xf numFmtId="0" fontId="17" fillId="3" borderId="2" xfId="0" applyFont="1" applyFill="1" applyBorder="1" applyAlignment="1">
      <alignment vertical="top"/>
    </xf>
    <xf numFmtId="0" fontId="34" fillId="3" borderId="3" xfId="0" applyFont="1" applyFill="1" applyBorder="1" applyAlignment="1">
      <alignment vertical="top"/>
    </xf>
    <xf numFmtId="0" fontId="48" fillId="4" borderId="29" xfId="0" applyFont="1" applyFill="1" applyBorder="1" applyAlignment="1">
      <alignment horizontal="right"/>
    </xf>
    <xf numFmtId="0" fontId="17" fillId="3" borderId="2" xfId="0" applyFont="1" applyFill="1" applyBorder="1"/>
    <xf numFmtId="0" fontId="17" fillId="3" borderId="2" xfId="0" applyFont="1" applyFill="1" applyBorder="1" applyAlignment="1">
      <alignment horizontal="left"/>
    </xf>
    <xf numFmtId="0" fontId="19" fillId="3" borderId="2" xfId="0" applyFont="1" applyFill="1" applyBorder="1"/>
    <xf numFmtId="0" fontId="17" fillId="3" borderId="19" xfId="0" applyFont="1" applyFill="1" applyBorder="1"/>
    <xf numFmtId="0" fontId="28" fillId="4" borderId="12" xfId="0" applyFont="1" applyFill="1" applyBorder="1"/>
    <xf numFmtId="0" fontId="28" fillId="15" borderId="12" xfId="0" applyFont="1" applyFill="1" applyBorder="1"/>
    <xf numFmtId="0" fontId="28" fillId="15" borderId="12" xfId="0" applyFont="1" applyFill="1" applyBorder="1" applyAlignment="1">
      <alignment horizontal="left"/>
    </xf>
    <xf numFmtId="0" fontId="28" fillId="15" borderId="12" xfId="0" applyFont="1" applyFill="1" applyBorder="1" applyAlignment="1">
      <alignment horizontal="center"/>
    </xf>
    <xf numFmtId="0" fontId="28" fillId="15" borderId="13" xfId="0" applyFont="1" applyFill="1" applyBorder="1" applyAlignment="1">
      <alignment horizontal="center"/>
    </xf>
    <xf numFmtId="0" fontId="17" fillId="16" borderId="4" xfId="0" applyFont="1" applyFill="1" applyBorder="1" applyAlignment="1">
      <alignment vertical="top"/>
    </xf>
    <xf numFmtId="0" fontId="19" fillId="0" borderId="6" xfId="0" applyFont="1" applyBorder="1"/>
    <xf numFmtId="14" fontId="17" fillId="0" borderId="7" xfId="0" applyNumberFormat="1" applyFont="1" applyBorder="1" applyAlignment="1">
      <alignment horizontal="left" vertical="center"/>
    </xf>
    <xf numFmtId="0" fontId="18" fillId="0" borderId="7" xfId="0" applyFont="1" applyBorder="1" applyAlignment="1">
      <alignment horizontal="center" vertical="center"/>
    </xf>
    <xf numFmtId="14" fontId="17" fillId="0" borderId="8" xfId="0" applyNumberFormat="1" applyFont="1" applyBorder="1" applyAlignment="1">
      <alignment vertical="center"/>
    </xf>
    <xf numFmtId="0" fontId="28" fillId="5" borderId="11" xfId="1" applyFont="1" applyFill="1" applyBorder="1" applyAlignment="1">
      <alignment vertical="center"/>
    </xf>
    <xf numFmtId="0" fontId="28" fillId="5" borderId="12" xfId="1" applyFont="1" applyFill="1" applyBorder="1" applyAlignment="1">
      <alignment vertical="center"/>
    </xf>
    <xf numFmtId="0" fontId="28" fillId="5" borderId="13" xfId="1" applyFont="1" applyFill="1" applyBorder="1" applyAlignment="1">
      <alignment vertical="center"/>
    </xf>
    <xf numFmtId="0" fontId="28" fillId="5" borderId="26" xfId="1" applyFont="1" applyFill="1" applyBorder="1" applyAlignment="1">
      <alignment vertical="center"/>
    </xf>
    <xf numFmtId="0" fontId="28" fillId="5" borderId="27" xfId="1" applyFont="1" applyFill="1" applyBorder="1" applyAlignment="1">
      <alignment vertical="center"/>
    </xf>
    <xf numFmtId="0" fontId="28" fillId="5" borderId="28" xfId="1" applyFont="1" applyFill="1" applyBorder="1" applyAlignment="1">
      <alignment vertical="center"/>
    </xf>
    <xf numFmtId="0" fontId="28" fillId="5" borderId="30" xfId="1" applyFont="1" applyFill="1" applyBorder="1" applyAlignment="1">
      <alignment vertical="center"/>
    </xf>
    <xf numFmtId="0" fontId="28" fillId="5" borderId="31" xfId="1" applyFont="1" applyFill="1" applyBorder="1" applyAlignment="1">
      <alignment vertical="center"/>
    </xf>
    <xf numFmtId="0" fontId="28" fillId="5" borderId="32" xfId="1" applyFont="1" applyFill="1" applyBorder="1" applyAlignment="1">
      <alignment vertical="center"/>
    </xf>
    <xf numFmtId="0" fontId="1" fillId="4" borderId="3" xfId="0" applyFont="1" applyFill="1" applyBorder="1" applyAlignment="1">
      <alignment wrapText="1"/>
    </xf>
    <xf numFmtId="0" fontId="28" fillId="5" borderId="6" xfId="0" applyFont="1" applyFill="1" applyBorder="1"/>
    <xf numFmtId="0" fontId="48" fillId="6" borderId="26" xfId="0" applyFont="1" applyFill="1" applyBorder="1" applyAlignment="1">
      <alignment vertical="top"/>
    </xf>
    <xf numFmtId="0" fontId="48" fillId="6" borderId="27" xfId="0" applyFont="1" applyFill="1" applyBorder="1" applyAlignment="1">
      <alignment vertical="top"/>
    </xf>
    <xf numFmtId="0" fontId="49" fillId="6" borderId="27" xfId="0" applyFont="1" applyFill="1" applyBorder="1" applyAlignment="1">
      <alignment vertical="top"/>
    </xf>
    <xf numFmtId="0" fontId="48" fillId="6" borderId="27" xfId="0" applyFont="1" applyFill="1" applyBorder="1" applyAlignment="1">
      <alignment vertical="top" wrapText="1"/>
    </xf>
    <xf numFmtId="0" fontId="8" fillId="6" borderId="27" xfId="0" applyFont="1" applyFill="1" applyBorder="1" applyAlignment="1">
      <alignment vertical="top" wrapText="1"/>
    </xf>
    <xf numFmtId="0" fontId="8" fillId="6" borderId="27" xfId="0" applyFont="1" applyFill="1" applyBorder="1" applyAlignment="1">
      <alignment horizontal="left" vertical="top"/>
    </xf>
    <xf numFmtId="0" fontId="8" fillId="6" borderId="27" xfId="0" applyFont="1" applyFill="1" applyBorder="1" applyAlignment="1">
      <alignment horizontal="left" vertical="top" wrapText="1"/>
    </xf>
    <xf numFmtId="0" fontId="8" fillId="6" borderId="28" xfId="0" applyFont="1" applyFill="1" applyBorder="1" applyAlignment="1">
      <alignment horizontal="right" vertical="top" wrapText="1"/>
    </xf>
    <xf numFmtId="0" fontId="19" fillId="3" borderId="21" xfId="0" applyFont="1" applyFill="1" applyBorder="1" applyAlignment="1">
      <alignment horizontal="left" vertical="top"/>
    </xf>
    <xf numFmtId="0" fontId="17" fillId="3" borderId="24" xfId="0" applyFont="1" applyFill="1" applyBorder="1"/>
    <xf numFmtId="0" fontId="27" fillId="3" borderId="24" xfId="0" applyFont="1" applyFill="1" applyBorder="1" applyAlignment="1">
      <alignment vertical="top"/>
    </xf>
    <xf numFmtId="0" fontId="23" fillId="3" borderId="24" xfId="0" applyFont="1" applyFill="1" applyBorder="1"/>
    <xf numFmtId="0" fontId="17" fillId="2" borderId="24" xfId="0" applyFont="1" applyFill="1" applyBorder="1"/>
    <xf numFmtId="0" fontId="19" fillId="0" borderId="6" xfId="1" applyFont="1" applyBorder="1"/>
    <xf numFmtId="0" fontId="17" fillId="0" borderId="7" xfId="1" applyFont="1" applyBorder="1"/>
    <xf numFmtId="14" fontId="17" fillId="0" borderId="7" xfId="0" applyNumberFormat="1" applyFont="1" applyBorder="1" applyAlignment="1">
      <alignment vertical="center"/>
    </xf>
    <xf numFmtId="0" fontId="17" fillId="16" borderId="0" xfId="0" applyFont="1" applyFill="1"/>
    <xf numFmtId="0" fontId="1" fillId="16" borderId="0" xfId="0" applyFont="1" applyFill="1"/>
    <xf numFmtId="0" fontId="1" fillId="16" borderId="5" xfId="0" applyFont="1" applyFill="1" applyBorder="1"/>
    <xf numFmtId="0" fontId="17" fillId="0" borderId="6" xfId="0" applyFont="1" applyBorder="1" applyAlignment="1">
      <alignment vertical="top" wrapText="1"/>
    </xf>
    <xf numFmtId="0" fontId="5" fillId="0" borderId="18" xfId="0" applyFont="1" applyBorder="1" applyAlignment="1">
      <alignment vertical="center"/>
    </xf>
    <xf numFmtId="0" fontId="5" fillId="0" borderId="22"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48" fillId="4" borderId="11" xfId="0" applyFont="1" applyFill="1" applyBorder="1" applyAlignment="1">
      <alignment vertical="top"/>
    </xf>
    <xf numFmtId="0" fontId="48" fillId="4" borderId="12" xfId="0" applyFont="1" applyFill="1" applyBorder="1" applyAlignment="1">
      <alignment vertical="top"/>
    </xf>
    <xf numFmtId="0" fontId="48" fillId="4" borderId="12" xfId="0" applyFont="1" applyFill="1" applyBorder="1" applyAlignment="1">
      <alignment horizontal="left" vertical="top"/>
    </xf>
    <xf numFmtId="0" fontId="48" fillId="4" borderId="13" xfId="0" applyFont="1" applyFill="1" applyBorder="1" applyAlignment="1">
      <alignment horizontal="right" vertical="top"/>
    </xf>
    <xf numFmtId="0" fontId="36" fillId="2" borderId="22" xfId="0" applyFont="1" applyFill="1" applyBorder="1" applyAlignment="1">
      <alignment horizontal="left" wrapText="1"/>
    </xf>
    <xf numFmtId="0" fontId="18" fillId="2" borderId="22" xfId="0" applyFont="1" applyFill="1" applyBorder="1" applyAlignment="1">
      <alignment horizontal="left"/>
    </xf>
    <xf numFmtId="0" fontId="53" fillId="2" borderId="22" xfId="0" applyFont="1" applyFill="1" applyBorder="1" applyAlignment="1">
      <alignment horizontal="left" wrapText="1"/>
    </xf>
    <xf numFmtId="0" fontId="50" fillId="8" borderId="9" xfId="2" quotePrefix="1" applyFont="1" applyFill="1" applyBorder="1" applyAlignment="1" applyProtection="1">
      <alignment horizontal="center" vertical="center"/>
      <protection locked="0"/>
    </xf>
    <xf numFmtId="0" fontId="50" fillId="8" borderId="14" xfId="2" quotePrefix="1" applyFont="1" applyFill="1" applyBorder="1" applyAlignment="1" applyProtection="1">
      <alignment horizontal="center" vertical="center"/>
      <protection locked="0"/>
    </xf>
    <xf numFmtId="0" fontId="17" fillId="0" borderId="4" xfId="0" applyFont="1" applyBorder="1" applyAlignment="1">
      <alignment vertical="top" wrapText="1"/>
    </xf>
    <xf numFmtId="0" fontId="17" fillId="0" borderId="0" xfId="0" applyFont="1" applyAlignment="1">
      <alignment vertical="top"/>
    </xf>
    <xf numFmtId="0" fontId="17" fillId="0" borderId="5" xfId="0" applyFont="1" applyBorder="1" applyAlignment="1">
      <alignment vertical="top"/>
    </xf>
    <xf numFmtId="0" fontId="17" fillId="16" borderId="4" xfId="0" applyFont="1" applyFill="1" applyBorder="1" applyAlignment="1">
      <alignment vertical="top" wrapText="1"/>
    </xf>
    <xf numFmtId="0" fontId="17" fillId="16" borderId="0" xfId="0" applyFont="1" applyFill="1" applyAlignment="1">
      <alignment vertical="top" wrapText="1"/>
    </xf>
    <xf numFmtId="0" fontId="17" fillId="16" borderId="5" xfId="0" applyFont="1" applyFill="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7" fillId="0" borderId="13" xfId="0" applyFont="1" applyBorder="1" applyAlignment="1">
      <alignment vertical="top" wrapText="1"/>
    </xf>
    <xf numFmtId="0" fontId="17" fillId="0" borderId="0" xfId="0" applyFont="1" applyAlignment="1">
      <alignment vertical="top" wrapText="1"/>
    </xf>
    <xf numFmtId="0" fontId="17" fillId="0" borderId="5" xfId="0" applyFont="1" applyBorder="1" applyAlignment="1">
      <alignment vertical="top" wrapText="1"/>
    </xf>
    <xf numFmtId="0" fontId="17" fillId="16" borderId="0" xfId="0" applyFont="1" applyFill="1" applyAlignment="1">
      <alignment horizontal="left" vertical="top" wrapText="1"/>
    </xf>
    <xf numFmtId="0" fontId="17" fillId="16" borderId="5" xfId="0" applyFont="1" applyFill="1" applyBorder="1" applyAlignment="1">
      <alignment horizontal="left" vertical="top" wrapText="1"/>
    </xf>
    <xf numFmtId="0" fontId="20" fillId="0" borderId="16" xfId="0" applyFont="1" applyBorder="1" applyAlignment="1">
      <alignment wrapText="1"/>
    </xf>
    <xf numFmtId="0" fontId="20" fillId="0" borderId="0" xfId="0" applyFont="1" applyAlignment="1">
      <alignment wrapText="1"/>
    </xf>
    <xf numFmtId="0" fontId="20" fillId="0" borderId="20" xfId="0" applyFont="1" applyBorder="1" applyAlignment="1">
      <alignment wrapText="1"/>
    </xf>
    <xf numFmtId="0" fontId="21" fillId="0" borderId="16" xfId="0" applyFont="1" applyBorder="1" applyAlignment="1">
      <alignment wrapText="1"/>
    </xf>
    <xf numFmtId="0" fontId="21" fillId="0" borderId="0" xfId="0" applyFont="1" applyAlignment="1">
      <alignment wrapText="1"/>
    </xf>
    <xf numFmtId="0" fontId="21" fillId="0" borderId="20" xfId="0" applyFont="1" applyBorder="1" applyAlignment="1">
      <alignment wrapText="1"/>
    </xf>
    <xf numFmtId="0" fontId="46" fillId="0" borderId="16" xfId="0" applyFont="1" applyBorder="1" applyAlignment="1">
      <alignment wrapText="1"/>
    </xf>
    <xf numFmtId="0" fontId="46" fillId="0" borderId="0" xfId="0" applyFont="1" applyAlignment="1">
      <alignment wrapText="1"/>
    </xf>
    <xf numFmtId="0" fontId="46" fillId="0" borderId="20" xfId="0" applyFont="1" applyBorder="1" applyAlignment="1">
      <alignment wrapText="1"/>
    </xf>
    <xf numFmtId="0" fontId="45" fillId="0" borderId="16" xfId="0" applyFont="1" applyBorder="1" applyAlignment="1">
      <alignment wrapText="1"/>
    </xf>
    <xf numFmtId="0" fontId="45" fillId="0" borderId="0" xfId="0" applyFont="1" applyAlignment="1">
      <alignment wrapText="1"/>
    </xf>
    <xf numFmtId="0" fontId="45" fillId="0" borderId="20" xfId="0" applyFont="1" applyBorder="1" applyAlignment="1">
      <alignment wrapText="1"/>
    </xf>
    <xf numFmtId="0" fontId="9" fillId="0" borderId="11" xfId="0" applyFont="1" applyBorder="1" applyAlignment="1">
      <alignment horizontal="left"/>
    </xf>
    <xf numFmtId="0" fontId="6" fillId="0" borderId="12" xfId="0" applyFont="1" applyBorder="1" applyAlignment="1">
      <alignment horizontal="left"/>
    </xf>
    <xf numFmtId="0" fontId="38" fillId="7" borderId="9" xfId="2" applyFont="1" applyFill="1" applyBorder="1" applyAlignment="1">
      <alignment horizontal="center" wrapText="1"/>
    </xf>
    <xf numFmtId="0" fontId="18" fillId="9" borderId="11" xfId="2" quotePrefix="1" applyFont="1" applyFill="1" applyBorder="1" applyAlignment="1">
      <alignment vertical="center"/>
    </xf>
    <xf numFmtId="0" fontId="18" fillId="9" borderId="12" xfId="2" quotePrefix="1" applyFont="1" applyFill="1" applyBorder="1" applyAlignment="1">
      <alignment vertical="center"/>
    </xf>
    <xf numFmtId="0" fontId="18" fillId="9" borderId="11" xfId="2" quotePrefix="1" applyFont="1" applyFill="1" applyBorder="1" applyAlignment="1">
      <alignment horizontal="left" vertical="center"/>
    </xf>
    <xf numFmtId="0" fontId="18" fillId="9" borderId="12" xfId="2" quotePrefix="1" applyFont="1" applyFill="1" applyBorder="1" applyAlignment="1">
      <alignment horizontal="left" vertical="center"/>
    </xf>
    <xf numFmtId="0" fontId="18" fillId="9" borderId="10" xfId="2" quotePrefix="1" applyFont="1" applyFill="1" applyBorder="1" applyAlignment="1">
      <alignment vertical="center"/>
    </xf>
    <xf numFmtId="0" fontId="39" fillId="7" borderId="9" xfId="2" applyFont="1" applyFill="1" applyBorder="1" applyAlignment="1">
      <alignment horizontal="center" wrapText="1"/>
    </xf>
    <xf numFmtId="0" fontId="38" fillId="7" borderId="9" xfId="2" applyFont="1" applyFill="1" applyBorder="1" applyAlignment="1">
      <alignment horizontal="center" textRotation="90" wrapText="1"/>
    </xf>
    <xf numFmtId="0" fontId="36" fillId="3" borderId="24" xfId="0" applyFont="1" applyFill="1" applyBorder="1" applyAlignment="1">
      <alignment horizontal="left"/>
    </xf>
    <xf numFmtId="0" fontId="27" fillId="2" borderId="24" xfId="0" applyFont="1" applyFill="1" applyBorder="1" applyAlignment="1">
      <alignment horizontal="left" vertical="center"/>
    </xf>
    <xf numFmtId="0" fontId="27" fillId="2" borderId="25" xfId="0" applyFont="1" applyFill="1" applyBorder="1" applyAlignment="1">
      <alignment horizontal="left" vertical="center"/>
    </xf>
    <xf numFmtId="0" fontId="36" fillId="2" borderId="0" xfId="2" applyFont="1" applyFill="1" applyAlignment="1">
      <alignment horizontal="left" vertical="top" wrapText="1"/>
    </xf>
    <xf numFmtId="0" fontId="27" fillId="2" borderId="0" xfId="2" applyFont="1" applyFill="1" applyAlignment="1">
      <alignment horizontal="left" vertical="top" wrapText="1"/>
    </xf>
    <xf numFmtId="0" fontId="53" fillId="2" borderId="0" xfId="2" applyFont="1" applyFill="1" applyAlignment="1">
      <alignment horizontal="left" vertical="top" wrapText="1"/>
    </xf>
    <xf numFmtId="0" fontId="53" fillId="2" borderId="20" xfId="2" applyFont="1" applyFill="1" applyBorder="1" applyAlignment="1">
      <alignment horizontal="left" vertical="top" wrapText="1"/>
    </xf>
    <xf numFmtId="0" fontId="23" fillId="2" borderId="0" xfId="0" applyFont="1" applyFill="1" applyAlignment="1">
      <alignment horizontal="left" vertical="center"/>
    </xf>
    <xf numFmtId="0" fontId="18" fillId="2" borderId="0" xfId="0" applyFont="1" applyFill="1" applyAlignment="1">
      <alignment horizontal="left" vertical="top" wrapText="1"/>
    </xf>
    <xf numFmtId="0" fontId="36" fillId="2" borderId="0" xfId="0" applyFont="1" applyFill="1" applyAlignment="1">
      <alignment horizontal="left" vertical="top" wrapText="1"/>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18" fillId="2" borderId="22" xfId="0" applyFont="1" applyFill="1" applyBorder="1" applyAlignment="1">
      <alignment horizontal="left"/>
    </xf>
    <xf numFmtId="0" fontId="18" fillId="2" borderId="23" xfId="0" applyFont="1" applyFill="1" applyBorder="1" applyAlignment="1">
      <alignment horizontal="left"/>
    </xf>
    <xf numFmtId="0" fontId="28" fillId="6" borderId="9" xfId="2" applyFont="1" applyFill="1" applyBorder="1" applyAlignment="1">
      <alignment horizontal="left" vertical="center"/>
    </xf>
    <xf numFmtId="0" fontId="28" fillId="6" borderId="9" xfId="2" applyFont="1" applyFill="1" applyBorder="1" applyAlignment="1">
      <alignment horizontal="center" vertical="center" wrapText="1"/>
    </xf>
    <xf numFmtId="0" fontId="29" fillId="6" borderId="9" xfId="0" applyFont="1" applyFill="1" applyBorder="1" applyAlignment="1">
      <alignment horizontal="center"/>
    </xf>
    <xf numFmtId="0" fontId="28" fillId="6" borderId="9" xfId="0" applyFont="1" applyFill="1" applyBorder="1" applyAlignment="1">
      <alignment horizontal="center"/>
    </xf>
    <xf numFmtId="0" fontId="36" fillId="2" borderId="0" xfId="0" applyFont="1" applyFill="1" applyAlignment="1">
      <alignment horizontal="left" wrapText="1"/>
    </xf>
    <xf numFmtId="0" fontId="28" fillId="4" borderId="11" xfId="2" quotePrefix="1" applyFont="1" applyFill="1" applyBorder="1" applyAlignment="1">
      <alignment horizontal="center" vertical="center"/>
    </xf>
    <xf numFmtId="0" fontId="28" fillId="4" borderId="12" xfId="2" quotePrefix="1" applyFont="1" applyFill="1" applyBorder="1" applyAlignment="1">
      <alignment horizontal="center" vertical="center"/>
    </xf>
    <xf numFmtId="0" fontId="28" fillId="4" borderId="13" xfId="2" quotePrefix="1" applyFont="1" applyFill="1" applyBorder="1" applyAlignment="1">
      <alignment horizontal="center" vertical="center"/>
    </xf>
  </cellXfs>
  <cellStyles count="3">
    <cellStyle name="Normal" xfId="0" builtinId="0"/>
    <cellStyle name="Normal 2" xfId="2" xr:uid="{5402F03A-625E-4985-8C04-07890A7406CA}"/>
    <cellStyle name="Normal 3" xfId="1" xr:uid="{78A204A9-899D-4250-9DAB-C8839AB19E44}"/>
  </cellStyles>
  <dxfs count="2">
    <dxf>
      <font>
        <strike/>
      </font>
      <fill>
        <patternFill>
          <bgColor theme="0" tint="-0.14996795556505021"/>
        </patternFill>
      </fill>
    </dxf>
    <dxf>
      <font>
        <strike/>
      </font>
      <fill>
        <patternFill>
          <bgColor theme="2"/>
        </patternFill>
      </fill>
    </dxf>
  </dxfs>
  <tableStyles count="0" defaultTableStyle="TableStyleMedium2" defaultPivotStyle="PivotStyleLight16"/>
  <colors>
    <mruColors>
      <color rgb="FF00FFFF"/>
      <color rgb="FFD1CEC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36148</xdr:colOff>
      <xdr:row>17</xdr:row>
      <xdr:rowOff>65557</xdr:rowOff>
    </xdr:from>
    <xdr:to>
      <xdr:col>28</xdr:col>
      <xdr:colOff>189913</xdr:colOff>
      <xdr:row>31</xdr:row>
      <xdr:rowOff>117306</xdr:rowOff>
    </xdr:to>
    <xdr:sp macro="" textlink="">
      <xdr:nvSpPr>
        <xdr:cNvPr id="2" name="TextBox 1">
          <a:extLst>
            <a:ext uri="{FF2B5EF4-FFF2-40B4-BE49-F238E27FC236}">
              <a16:creationId xmlns:a16="http://schemas.microsoft.com/office/drawing/2014/main" id="{69314A18-21EF-4BCB-893A-57D1BC5C3BC3}"/>
            </a:ext>
          </a:extLst>
        </xdr:cNvPr>
        <xdr:cNvSpPr txBox="1"/>
      </xdr:nvSpPr>
      <xdr:spPr>
        <a:xfrm rot="20204375">
          <a:off x="3750898" y="4902140"/>
          <a:ext cx="6747182" cy="309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0" baseline="0">
              <a:solidFill>
                <a:srgbClr val="FF0000"/>
              </a:solidFill>
            </a:rPr>
            <a:t>Eksempel på  Kontrolrapport</a:t>
          </a: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EE12-E393-409D-A29A-CC0A5C0236B5}">
  <dimension ref="A1:Q75"/>
  <sheetViews>
    <sheetView tabSelected="1" view="pageLayout" zoomScaleNormal="100" workbookViewId="0">
      <selection activeCell="B2" sqref="B2"/>
    </sheetView>
  </sheetViews>
  <sheetFormatPr defaultColWidth="11.125" defaultRowHeight="15" x14ac:dyDescent="0.25"/>
  <cols>
    <col min="1" max="1" width="15.875" style="2" bestFit="1" customWidth="1"/>
    <col min="2" max="2" width="15.625" style="2" customWidth="1"/>
    <col min="3" max="3" width="16.125" style="2" customWidth="1"/>
    <col min="4" max="4" width="24" style="2" customWidth="1"/>
    <col min="5" max="11" width="16.125" style="2" customWidth="1"/>
    <col min="12" max="17" width="12" style="2" customWidth="1"/>
    <col min="18" max="16384" width="11.125" style="2"/>
  </cols>
  <sheetData>
    <row r="1" spans="1:15" s="8" customFormat="1" ht="21" x14ac:dyDescent="0.35">
      <c r="A1" s="336" t="s">
        <v>662</v>
      </c>
      <c r="B1" s="337"/>
      <c r="C1" s="337"/>
      <c r="D1" s="337"/>
      <c r="E1" s="337"/>
      <c r="F1" s="337"/>
      <c r="G1" s="337"/>
      <c r="H1" s="337"/>
      <c r="I1" s="337"/>
      <c r="J1" s="337"/>
      <c r="K1" s="338"/>
    </row>
    <row r="2" spans="1:15" x14ac:dyDescent="0.25">
      <c r="A2" s="339" t="s">
        <v>589</v>
      </c>
      <c r="B2" s="340" t="s">
        <v>437</v>
      </c>
      <c r="C2" s="340" t="s">
        <v>0</v>
      </c>
      <c r="D2" s="340"/>
      <c r="E2" s="341" t="s">
        <v>585</v>
      </c>
      <c r="F2" s="341"/>
      <c r="G2" s="342" t="s">
        <v>433</v>
      </c>
      <c r="H2" s="342"/>
      <c r="I2" s="341"/>
      <c r="J2" s="340"/>
      <c r="K2" s="343"/>
      <c r="L2" s="4"/>
      <c r="M2" s="4"/>
      <c r="N2" s="4"/>
      <c r="O2" s="4"/>
    </row>
    <row r="3" spans="1:15" x14ac:dyDescent="0.25">
      <c r="A3" s="24" t="s">
        <v>588</v>
      </c>
      <c r="B3" s="34" t="s">
        <v>1</v>
      </c>
      <c r="C3" s="34"/>
      <c r="D3" s="34"/>
      <c r="E3" s="77" t="s">
        <v>586</v>
      </c>
      <c r="F3" s="77"/>
      <c r="G3" s="34" t="s">
        <v>434</v>
      </c>
      <c r="H3" s="34"/>
      <c r="I3" s="77"/>
      <c r="J3" s="78"/>
      <c r="K3" s="76"/>
      <c r="L3" s="18"/>
      <c r="M3" s="18"/>
      <c r="N3" s="18"/>
      <c r="O3" s="18"/>
    </row>
    <row r="4" spans="1:15" x14ac:dyDescent="0.25">
      <c r="A4" s="24" t="s">
        <v>606</v>
      </c>
      <c r="B4" s="34" t="s">
        <v>597</v>
      </c>
      <c r="C4" s="34"/>
      <c r="D4" s="34"/>
      <c r="E4" s="77" t="s">
        <v>625</v>
      </c>
      <c r="F4" s="77"/>
      <c r="G4" s="175" t="s">
        <v>587</v>
      </c>
      <c r="H4" s="80"/>
      <c r="I4" s="34"/>
      <c r="J4" s="81"/>
      <c r="K4" s="82"/>
      <c r="L4" s="18"/>
      <c r="M4" s="18"/>
      <c r="N4" s="18"/>
      <c r="O4" s="18"/>
    </row>
    <row r="5" spans="1:15" x14ac:dyDescent="0.25">
      <c r="A5" s="172" t="s">
        <v>593</v>
      </c>
      <c r="B5" s="78" t="s">
        <v>598</v>
      </c>
      <c r="C5" s="34"/>
      <c r="D5" s="34"/>
      <c r="E5" s="34"/>
      <c r="F5" s="77"/>
      <c r="G5" s="78"/>
      <c r="H5" s="80"/>
      <c r="I5" s="34"/>
      <c r="J5" s="81"/>
      <c r="K5" s="82"/>
      <c r="L5" s="18"/>
      <c r="M5" s="18"/>
      <c r="N5" s="18"/>
      <c r="O5" s="18"/>
    </row>
    <row r="6" spans="1:15" x14ac:dyDescent="0.25">
      <c r="A6" s="172" t="s">
        <v>594</v>
      </c>
      <c r="B6" s="78" t="s">
        <v>599</v>
      </c>
      <c r="C6" s="34"/>
      <c r="D6" s="34"/>
      <c r="E6" s="77"/>
      <c r="F6" s="78"/>
      <c r="G6" s="78"/>
      <c r="H6" s="34"/>
      <c r="I6" s="34"/>
      <c r="J6" s="81"/>
      <c r="K6" s="82"/>
      <c r="L6" s="18"/>
      <c r="M6" s="18"/>
      <c r="N6" s="18"/>
      <c r="O6" s="18"/>
    </row>
    <row r="7" spans="1:15" x14ac:dyDescent="0.25">
      <c r="A7" s="49" t="s">
        <v>612</v>
      </c>
      <c r="B7" s="171" t="s">
        <v>626</v>
      </c>
      <c r="C7" s="83"/>
      <c r="D7" s="83"/>
      <c r="E7" s="173"/>
      <c r="F7" s="171"/>
      <c r="G7" s="83"/>
      <c r="H7" s="83"/>
      <c r="I7" s="83"/>
      <c r="J7" s="84"/>
      <c r="K7" s="85"/>
      <c r="L7" s="18"/>
      <c r="M7" s="18"/>
      <c r="N7" s="18"/>
      <c r="O7" s="18"/>
    </row>
    <row r="8" spans="1:15" x14ac:dyDescent="0.25">
      <c r="A8" s="18"/>
      <c r="B8" s="18"/>
      <c r="C8" s="18"/>
      <c r="D8" s="19"/>
      <c r="E8" s="19"/>
      <c r="F8" s="18"/>
      <c r="G8" s="19"/>
      <c r="H8" s="19"/>
      <c r="I8" s="18"/>
      <c r="J8" s="19"/>
      <c r="K8" s="18"/>
      <c r="L8" s="18"/>
      <c r="M8" s="18"/>
      <c r="N8" s="18"/>
      <c r="O8" s="18"/>
    </row>
    <row r="9" spans="1:15" x14ac:dyDescent="0.25">
      <c r="A9" s="305" t="s">
        <v>613</v>
      </c>
      <c r="B9" s="349"/>
      <c r="C9" s="350"/>
      <c r="D9" s="350"/>
      <c r="E9" s="351"/>
      <c r="F9" s="351"/>
      <c r="G9" s="350"/>
      <c r="H9" s="350"/>
      <c r="I9" s="352"/>
      <c r="J9" s="352"/>
      <c r="K9" s="353"/>
      <c r="L9" s="18"/>
      <c r="M9" s="18"/>
      <c r="N9" s="18"/>
      <c r="O9" s="18"/>
    </row>
    <row r="10" spans="1:15" x14ac:dyDescent="0.25">
      <c r="A10" s="218" t="s">
        <v>6</v>
      </c>
      <c r="B10" s="192" t="s">
        <v>614</v>
      </c>
      <c r="C10" s="219" t="s">
        <v>615</v>
      </c>
      <c r="D10" s="219" t="s">
        <v>616</v>
      </c>
      <c r="E10" s="220" t="s">
        <v>617</v>
      </c>
      <c r="F10" s="221"/>
      <c r="G10" s="222"/>
      <c r="H10" s="222"/>
      <c r="I10" s="222"/>
      <c r="J10" s="222"/>
      <c r="K10" s="223"/>
      <c r="L10" s="18"/>
      <c r="M10" s="18"/>
      <c r="N10" s="18"/>
      <c r="O10" s="18"/>
    </row>
    <row r="11" spans="1:15" x14ac:dyDescent="0.25">
      <c r="A11" s="47">
        <v>1</v>
      </c>
      <c r="B11" s="194" t="s">
        <v>587</v>
      </c>
      <c r="C11" s="47" t="s">
        <v>618</v>
      </c>
      <c r="D11" s="47" t="s">
        <v>618</v>
      </c>
      <c r="E11" s="224" t="s">
        <v>619</v>
      </c>
      <c r="F11" s="222"/>
      <c r="G11" s="222"/>
      <c r="H11" s="222"/>
      <c r="I11" s="222"/>
      <c r="J11" s="222"/>
      <c r="K11" s="223"/>
      <c r="L11" s="18"/>
      <c r="M11" s="18"/>
      <c r="N11" s="18"/>
      <c r="O11" s="18"/>
    </row>
    <row r="12" spans="1:15" x14ac:dyDescent="0.25">
      <c r="A12" s="47">
        <v>2</v>
      </c>
      <c r="B12" s="194"/>
      <c r="C12" s="194"/>
      <c r="D12" s="225"/>
      <c r="E12" s="226"/>
      <c r="F12" s="227"/>
      <c r="G12" s="222"/>
      <c r="H12" s="222"/>
      <c r="I12" s="222"/>
      <c r="J12" s="222"/>
      <c r="K12" s="223"/>
      <c r="L12" s="18"/>
      <c r="M12" s="18"/>
      <c r="N12" s="18"/>
      <c r="O12" s="18"/>
    </row>
    <row r="13" spans="1:15" x14ac:dyDescent="0.25">
      <c r="A13" s="47">
        <v>3</v>
      </c>
      <c r="B13" s="194"/>
      <c r="C13" s="194"/>
      <c r="D13" s="225"/>
      <c r="E13" s="228"/>
      <c r="F13" s="229"/>
      <c r="G13" s="230"/>
      <c r="H13" s="230"/>
      <c r="I13" s="231"/>
      <c r="J13" s="205"/>
      <c r="K13" s="232"/>
      <c r="L13" s="18"/>
      <c r="M13" s="18"/>
      <c r="N13" s="18"/>
      <c r="O13" s="18"/>
    </row>
    <row r="14" spans="1:15" x14ac:dyDescent="0.25">
      <c r="A14" s="47">
        <v>4</v>
      </c>
      <c r="B14" s="194"/>
      <c r="C14" s="194"/>
      <c r="D14" s="225"/>
      <c r="E14" s="228"/>
      <c r="F14" s="233"/>
      <c r="G14" s="230"/>
      <c r="H14" s="230"/>
      <c r="I14" s="231"/>
      <c r="J14" s="205"/>
      <c r="K14" s="232"/>
      <c r="L14" s="18"/>
      <c r="M14" s="18"/>
      <c r="N14" s="18"/>
      <c r="O14" s="18"/>
    </row>
    <row r="15" spans="1:15" x14ac:dyDescent="0.25">
      <c r="A15" s="47">
        <v>5</v>
      </c>
      <c r="B15" s="194"/>
      <c r="C15" s="194"/>
      <c r="D15" s="225"/>
      <c r="E15" s="228"/>
      <c r="F15" s="229"/>
      <c r="G15" s="230"/>
      <c r="H15" s="230"/>
      <c r="I15" s="231"/>
      <c r="J15" s="205"/>
      <c r="K15" s="232"/>
      <c r="L15" s="18"/>
      <c r="M15" s="18"/>
      <c r="N15" s="18"/>
      <c r="O15" s="18"/>
    </row>
    <row r="16" spans="1:15" x14ac:dyDescent="0.25">
      <c r="A16" s="203"/>
      <c r="B16" s="195"/>
      <c r="C16" s="195"/>
      <c r="D16" s="195"/>
      <c r="E16" s="195"/>
      <c r="F16" s="195"/>
      <c r="G16" s="195"/>
      <c r="H16" s="195"/>
      <c r="I16" s="204"/>
      <c r="J16" s="205"/>
      <c r="K16" s="206"/>
      <c r="L16" s="18"/>
      <c r="M16" s="18"/>
      <c r="N16" s="18"/>
      <c r="O16" s="18"/>
    </row>
    <row r="17" spans="1:15" x14ac:dyDescent="0.25">
      <c r="A17" s="305" t="s">
        <v>620</v>
      </c>
      <c r="B17" s="196"/>
      <c r="C17" s="196"/>
      <c r="D17" s="196"/>
      <c r="E17" s="196"/>
      <c r="F17" s="196"/>
      <c r="G17" s="196"/>
      <c r="H17" s="196"/>
      <c r="I17" s="196"/>
      <c r="J17" s="196"/>
      <c r="K17" s="197"/>
      <c r="L17" s="18"/>
      <c r="M17" s="18"/>
      <c r="N17" s="18"/>
      <c r="O17" s="18"/>
    </row>
    <row r="18" spans="1:15" ht="19.7" customHeight="1" x14ac:dyDescent="0.25">
      <c r="A18" s="307" t="s">
        <v>678</v>
      </c>
      <c r="B18" s="193"/>
      <c r="C18" s="193"/>
      <c r="D18" s="193"/>
      <c r="E18" s="193"/>
      <c r="F18" s="193"/>
      <c r="G18" s="193"/>
      <c r="H18" s="193"/>
      <c r="I18" s="193"/>
      <c r="J18" s="193"/>
      <c r="K18" s="308"/>
      <c r="L18" s="18"/>
      <c r="M18" s="18"/>
      <c r="N18" s="18"/>
      <c r="O18" s="18"/>
    </row>
    <row r="19" spans="1:15" ht="19.7" customHeight="1" x14ac:dyDescent="0.25">
      <c r="A19" s="202"/>
      <c r="B19" s="202"/>
      <c r="C19" s="202"/>
      <c r="D19" s="202"/>
      <c r="E19" s="202"/>
      <c r="F19" s="202"/>
      <c r="G19" s="202"/>
      <c r="H19" s="202"/>
      <c r="I19" s="202"/>
      <c r="J19" s="202"/>
      <c r="K19" s="202"/>
      <c r="L19" s="18"/>
      <c r="M19" s="18"/>
      <c r="N19" s="18"/>
      <c r="O19" s="18"/>
    </row>
    <row r="20" spans="1:15" x14ac:dyDescent="0.25">
      <c r="A20" s="305" t="s">
        <v>643</v>
      </c>
      <c r="B20" s="196"/>
      <c r="C20" s="196"/>
      <c r="D20" s="196"/>
      <c r="E20" s="196"/>
      <c r="F20" s="196"/>
      <c r="G20" s="196"/>
      <c r="H20" s="196"/>
      <c r="I20" s="196"/>
      <c r="J20" s="196"/>
      <c r="K20" s="197"/>
      <c r="L20" s="18"/>
      <c r="M20" s="18"/>
      <c r="N20" s="18"/>
      <c r="O20" s="18"/>
    </row>
    <row r="21" spans="1:15" ht="120.6" customHeight="1" x14ac:dyDescent="0.25">
      <c r="A21" s="411" t="s">
        <v>723</v>
      </c>
      <c r="B21" s="412"/>
      <c r="C21" s="412"/>
      <c r="D21" s="412"/>
      <c r="E21" s="412"/>
      <c r="F21" s="412"/>
      <c r="G21" s="412"/>
      <c r="H21" s="412"/>
      <c r="I21" s="412"/>
      <c r="J21" s="412"/>
      <c r="K21" s="413"/>
      <c r="L21" s="18"/>
      <c r="M21" s="18"/>
      <c r="N21" s="18"/>
      <c r="O21" s="18"/>
    </row>
    <row r="22" spans="1:15" x14ac:dyDescent="0.25">
      <c r="A22" s="98"/>
      <c r="B22" s="195"/>
      <c r="C22" s="195"/>
      <c r="D22" s="195"/>
      <c r="E22" s="195"/>
      <c r="F22" s="195"/>
      <c r="G22" s="195"/>
      <c r="H22" s="195"/>
      <c r="I22" s="204"/>
      <c r="J22" s="205"/>
      <c r="K22" s="206"/>
      <c r="L22" s="18"/>
      <c r="M22" s="18"/>
      <c r="N22" s="18"/>
      <c r="O22" s="18"/>
    </row>
    <row r="23" spans="1:15" x14ac:dyDescent="0.25">
      <c r="A23" s="305" t="s">
        <v>621</v>
      </c>
      <c r="B23" s="196"/>
      <c r="C23" s="196"/>
      <c r="D23" s="196"/>
      <c r="E23" s="196"/>
      <c r="F23" s="196"/>
      <c r="G23" s="196"/>
      <c r="H23" s="196"/>
      <c r="I23" s="196"/>
      <c r="J23" s="196"/>
      <c r="K23" s="197"/>
      <c r="L23" s="18"/>
      <c r="M23" s="18"/>
      <c r="N23" s="18"/>
      <c r="O23" s="18"/>
    </row>
    <row r="24" spans="1:15" x14ac:dyDescent="0.25">
      <c r="A24" s="198" t="s">
        <v>646</v>
      </c>
      <c r="B24" s="199"/>
      <c r="C24" s="199"/>
      <c r="D24" s="199"/>
      <c r="E24" s="199"/>
      <c r="F24" s="199"/>
      <c r="G24" s="199"/>
      <c r="H24" s="199"/>
      <c r="I24" s="199"/>
      <c r="J24" s="199"/>
      <c r="K24" s="200"/>
      <c r="L24" s="18"/>
      <c r="M24" s="18"/>
      <c r="N24" s="18"/>
      <c r="O24" s="18"/>
    </row>
    <row r="25" spans="1:15" ht="185.25" customHeight="1" x14ac:dyDescent="0.25">
      <c r="A25" s="201" t="s">
        <v>644</v>
      </c>
      <c r="B25" s="414" t="s">
        <v>647</v>
      </c>
      <c r="C25" s="414"/>
      <c r="D25" s="414"/>
      <c r="E25" s="414"/>
      <c r="F25" s="414"/>
      <c r="G25" s="414"/>
      <c r="H25" s="414"/>
      <c r="I25" s="414"/>
      <c r="J25" s="414"/>
      <c r="K25" s="415"/>
      <c r="L25" s="18"/>
      <c r="M25" s="18"/>
      <c r="N25" s="18"/>
      <c r="O25" s="18"/>
    </row>
    <row r="26" spans="1:15" ht="243" customHeight="1" x14ac:dyDescent="0.25">
      <c r="A26" s="201" t="s">
        <v>645</v>
      </c>
      <c r="B26" s="414" t="s">
        <v>648</v>
      </c>
      <c r="C26" s="414"/>
      <c r="D26" s="414"/>
      <c r="E26" s="414"/>
      <c r="F26" s="414"/>
      <c r="G26" s="414"/>
      <c r="H26" s="414"/>
      <c r="I26" s="414"/>
      <c r="J26" s="414"/>
      <c r="K26" s="415"/>
      <c r="L26" s="18"/>
      <c r="M26" s="18"/>
      <c r="N26" s="18"/>
      <c r="O26" s="18"/>
    </row>
    <row r="27" spans="1:15" ht="70.7" customHeight="1" x14ac:dyDescent="0.25">
      <c r="A27" s="354" t="s">
        <v>595</v>
      </c>
      <c r="B27" s="416" t="s">
        <v>686</v>
      </c>
      <c r="C27" s="416"/>
      <c r="D27" s="416"/>
      <c r="E27" s="416"/>
      <c r="F27" s="416"/>
      <c r="G27" s="416"/>
      <c r="H27" s="416"/>
      <c r="I27" s="416"/>
      <c r="J27" s="416"/>
      <c r="K27" s="417"/>
      <c r="L27" s="18"/>
      <c r="M27" s="18"/>
      <c r="N27" s="18"/>
      <c r="O27" s="18"/>
    </row>
    <row r="28" spans="1:15" ht="5.85" customHeight="1" x14ac:dyDescent="0.25">
      <c r="A28" s="355"/>
      <c r="B28" s="70"/>
      <c r="C28" s="70"/>
      <c r="D28" s="70"/>
      <c r="E28" s="70"/>
      <c r="F28" s="70"/>
      <c r="G28" s="70"/>
      <c r="H28" s="70"/>
      <c r="I28" s="356"/>
      <c r="J28" s="357"/>
      <c r="K28" s="358"/>
      <c r="L28" s="18"/>
      <c r="M28" s="18"/>
      <c r="N28" s="18"/>
      <c r="O28" s="18"/>
    </row>
    <row r="29" spans="1:15" x14ac:dyDescent="0.25">
      <c r="A29" s="314" t="s">
        <v>649</v>
      </c>
      <c r="B29" s="306"/>
      <c r="C29" s="306"/>
      <c r="D29" s="306"/>
      <c r="E29" s="306"/>
      <c r="F29" s="216"/>
      <c r="G29" s="207"/>
      <c r="H29" s="210"/>
      <c r="I29" s="217"/>
      <c r="J29" s="217"/>
      <c r="K29" s="217"/>
      <c r="L29" s="18"/>
      <c r="M29" s="18"/>
      <c r="N29" s="18"/>
      <c r="O29" s="18"/>
    </row>
    <row r="30" spans="1:15" x14ac:dyDescent="0.25">
      <c r="A30" s="325" t="s">
        <v>651</v>
      </c>
      <c r="B30" s="202"/>
      <c r="C30" s="202"/>
      <c r="D30" s="202"/>
      <c r="E30" s="202"/>
      <c r="F30" s="66"/>
      <c r="G30" s="66"/>
      <c r="H30" s="66"/>
      <c r="I30" s="66"/>
      <c r="J30" s="66"/>
      <c r="K30" s="67"/>
      <c r="L30" s="18"/>
      <c r="M30" s="18"/>
      <c r="N30" s="18"/>
      <c r="O30" s="18"/>
    </row>
    <row r="31" spans="1:15" ht="45" customHeight="1" x14ac:dyDescent="0.25">
      <c r="A31" s="201" t="s">
        <v>650</v>
      </c>
      <c r="B31" s="414" t="s">
        <v>652</v>
      </c>
      <c r="C31" s="404"/>
      <c r="D31" s="404"/>
      <c r="E31" s="404"/>
      <c r="F31" s="404"/>
      <c r="G31" s="404"/>
      <c r="H31" s="404"/>
      <c r="I31" s="404"/>
      <c r="J31" s="404"/>
      <c r="K31" s="405"/>
      <c r="L31" s="18"/>
      <c r="M31" s="18"/>
      <c r="N31" s="18"/>
      <c r="O31" s="18"/>
    </row>
    <row r="32" spans="1:15" ht="15" customHeight="1" x14ac:dyDescent="0.25">
      <c r="A32" s="201"/>
      <c r="B32" s="320"/>
      <c r="C32" s="202"/>
      <c r="D32" s="202"/>
      <c r="E32" s="202"/>
      <c r="F32" s="202"/>
      <c r="G32" s="202"/>
      <c r="H32" s="202"/>
      <c r="I32" s="202"/>
      <c r="J32" s="202"/>
      <c r="K32" s="324"/>
      <c r="L32" s="18"/>
      <c r="M32" s="18"/>
      <c r="N32" s="18"/>
      <c r="O32" s="18"/>
    </row>
    <row r="33" spans="1:15" x14ac:dyDescent="0.25">
      <c r="A33" s="325" t="s">
        <v>653</v>
      </c>
      <c r="B33" s="33"/>
      <c r="C33" s="33"/>
      <c r="D33" s="33"/>
      <c r="E33" s="33"/>
      <c r="F33" s="33"/>
      <c r="G33" s="33"/>
      <c r="H33" s="33"/>
      <c r="I33" s="322"/>
      <c r="J33" s="323"/>
      <c r="K33" s="59"/>
      <c r="L33" s="18"/>
      <c r="M33" s="18"/>
      <c r="N33" s="18"/>
      <c r="O33" s="18"/>
    </row>
    <row r="34" spans="1:15" ht="189" customHeight="1" x14ac:dyDescent="0.25">
      <c r="A34" s="309" t="s">
        <v>654</v>
      </c>
      <c r="B34" s="409" t="s">
        <v>659</v>
      </c>
      <c r="C34" s="409"/>
      <c r="D34" s="409"/>
      <c r="E34" s="409"/>
      <c r="F34" s="409"/>
      <c r="G34" s="409"/>
      <c r="H34" s="409"/>
      <c r="I34" s="409"/>
      <c r="J34" s="409"/>
      <c r="K34" s="410"/>
      <c r="L34" s="18"/>
      <c r="M34" s="18"/>
      <c r="N34" s="18"/>
      <c r="O34" s="18"/>
    </row>
    <row r="35" spans="1:15" x14ac:dyDescent="0.25">
      <c r="A35" s="321"/>
      <c r="B35" s="33"/>
      <c r="C35" s="33"/>
      <c r="D35" s="33"/>
      <c r="E35" s="33"/>
      <c r="F35" s="33"/>
      <c r="G35" s="33"/>
      <c r="H35" s="33"/>
      <c r="I35" s="322"/>
      <c r="J35" s="323"/>
      <c r="K35" s="75"/>
      <c r="L35" s="18"/>
      <c r="M35" s="18"/>
      <c r="N35" s="18"/>
      <c r="O35" s="18"/>
    </row>
    <row r="36" spans="1:15" x14ac:dyDescent="0.25">
      <c r="A36" s="314" t="s">
        <v>660</v>
      </c>
      <c r="B36" s="306"/>
      <c r="C36" s="306"/>
      <c r="D36" s="306"/>
      <c r="E36" s="306"/>
      <c r="F36" s="216"/>
      <c r="G36" s="207"/>
      <c r="H36" s="210"/>
      <c r="I36" s="217"/>
      <c r="J36" s="217"/>
      <c r="K36" s="217"/>
      <c r="L36" s="18"/>
      <c r="M36" s="18"/>
      <c r="N36" s="18"/>
      <c r="O36" s="18"/>
    </row>
    <row r="37" spans="1:15" ht="42.6" customHeight="1" x14ac:dyDescent="0.25">
      <c r="A37" s="403" t="s">
        <v>681</v>
      </c>
      <c r="B37" s="404"/>
      <c r="C37" s="404"/>
      <c r="D37" s="404"/>
      <c r="E37" s="404"/>
      <c r="F37" s="404"/>
      <c r="G37" s="404"/>
      <c r="H37" s="404"/>
      <c r="I37" s="404"/>
      <c r="J37" s="404"/>
      <c r="K37" s="405"/>
      <c r="L37" s="18"/>
      <c r="M37" s="18"/>
      <c r="N37" s="18"/>
      <c r="O37" s="18"/>
    </row>
    <row r="38" spans="1:15" ht="42.6" customHeight="1" x14ac:dyDescent="0.25">
      <c r="A38" s="406" t="s">
        <v>682</v>
      </c>
      <c r="B38" s="407"/>
      <c r="C38" s="407"/>
      <c r="D38" s="407"/>
      <c r="E38" s="407"/>
      <c r="F38" s="407"/>
      <c r="G38" s="407"/>
      <c r="H38" s="407"/>
      <c r="I38" s="407"/>
      <c r="J38" s="407"/>
      <c r="K38" s="408"/>
      <c r="L38" s="18"/>
      <c r="M38" s="18"/>
      <c r="N38" s="18"/>
      <c r="O38" s="18"/>
    </row>
    <row r="39" spans="1:15" ht="5.85" customHeight="1" x14ac:dyDescent="0.25">
      <c r="A39" s="389"/>
      <c r="B39" s="334"/>
      <c r="C39" s="334"/>
      <c r="D39" s="334"/>
      <c r="E39" s="334"/>
      <c r="F39" s="334"/>
      <c r="G39" s="334"/>
      <c r="H39" s="334"/>
      <c r="I39" s="334"/>
      <c r="J39" s="334"/>
      <c r="K39" s="335"/>
      <c r="L39" s="18"/>
      <c r="M39" s="18"/>
      <c r="N39" s="18"/>
      <c r="O39" s="18"/>
    </row>
    <row r="40" spans="1:15" x14ac:dyDescent="0.25">
      <c r="A40" s="193"/>
      <c r="B40" s="193"/>
      <c r="C40" s="193"/>
      <c r="D40" s="193"/>
      <c r="E40" s="193"/>
      <c r="F40" s="313"/>
      <c r="G40" s="313"/>
      <c r="H40" s="313"/>
      <c r="I40" s="313"/>
      <c r="J40" s="313"/>
      <c r="K40" s="313"/>
      <c r="L40" s="18"/>
      <c r="M40" s="18"/>
      <c r="N40" s="18"/>
      <c r="O40" s="18"/>
    </row>
    <row r="41" spans="1:15" x14ac:dyDescent="0.25">
      <c r="A41" s="310" t="s">
        <v>655</v>
      </c>
      <c r="B41" s="311"/>
      <c r="C41" s="311"/>
      <c r="D41" s="311"/>
      <c r="E41" s="311"/>
      <c r="F41" s="311"/>
      <c r="G41" s="311"/>
      <c r="H41" s="311"/>
      <c r="I41" s="311"/>
      <c r="J41" s="311"/>
      <c r="K41" s="312"/>
      <c r="L41" s="18"/>
      <c r="M41" s="18"/>
      <c r="N41" s="18"/>
      <c r="O41" s="18"/>
    </row>
    <row r="42" spans="1:15" x14ac:dyDescent="0.25">
      <c r="A42" s="198" t="s">
        <v>656</v>
      </c>
      <c r="B42" s="199"/>
      <c r="C42" s="199"/>
      <c r="D42" s="199"/>
      <c r="E42" s="199"/>
      <c r="F42" s="199"/>
      <c r="G42" s="199"/>
      <c r="H42" s="199"/>
      <c r="I42" s="199"/>
      <c r="J42" s="199"/>
      <c r="K42" s="200"/>
      <c r="L42" s="18"/>
      <c r="M42" s="18"/>
      <c r="N42" s="18"/>
      <c r="O42" s="18"/>
    </row>
    <row r="43" spans="1:15" x14ac:dyDescent="0.25">
      <c r="A43" s="201" t="s">
        <v>644</v>
      </c>
      <c r="B43" s="33" t="s">
        <v>658</v>
      </c>
      <c r="C43" s="33"/>
      <c r="D43" s="33"/>
      <c r="E43" s="33"/>
      <c r="F43" s="33"/>
      <c r="G43" s="33"/>
      <c r="H43" s="33"/>
      <c r="I43" s="75"/>
      <c r="J43" s="53"/>
      <c r="K43" s="59"/>
      <c r="L43" s="18"/>
      <c r="M43" s="18"/>
      <c r="N43" s="18"/>
      <c r="O43" s="18"/>
    </row>
    <row r="44" spans="1:15" x14ac:dyDescent="0.25">
      <c r="A44" s="201" t="s">
        <v>645</v>
      </c>
      <c r="B44" s="33" t="s">
        <v>657</v>
      </c>
      <c r="C44" s="33"/>
      <c r="D44" s="33"/>
      <c r="E44" s="33"/>
      <c r="F44" s="33"/>
      <c r="G44" s="33"/>
      <c r="H44" s="33"/>
      <c r="I44" s="33"/>
      <c r="J44" s="33"/>
      <c r="K44" s="54"/>
      <c r="L44" s="18"/>
      <c r="M44" s="18"/>
      <c r="N44" s="18"/>
      <c r="O44" s="18"/>
    </row>
    <row r="45" spans="1:15" x14ac:dyDescent="0.25">
      <c r="A45" s="354" t="s">
        <v>595</v>
      </c>
      <c r="B45" s="386" t="s">
        <v>666</v>
      </c>
      <c r="C45" s="387"/>
      <c r="D45" s="387"/>
      <c r="E45" s="387"/>
      <c r="F45" s="387"/>
      <c r="G45" s="387"/>
      <c r="H45" s="387"/>
      <c r="I45" s="387"/>
      <c r="J45" s="387"/>
      <c r="K45" s="388"/>
      <c r="L45" s="18"/>
      <c r="M45" s="18"/>
      <c r="N45" s="18"/>
      <c r="O45" s="18"/>
    </row>
    <row r="46" spans="1:15" ht="5.85" customHeight="1" x14ac:dyDescent="0.25">
      <c r="A46" s="383"/>
      <c r="B46" s="384"/>
      <c r="C46" s="384"/>
      <c r="D46" s="384"/>
      <c r="E46" s="384"/>
      <c r="F46" s="384"/>
      <c r="G46" s="384"/>
      <c r="H46" s="384"/>
      <c r="I46" s="385"/>
      <c r="J46" s="385"/>
      <c r="K46" s="358"/>
      <c r="L46" s="18"/>
      <c r="M46" s="18"/>
      <c r="N46" s="18"/>
      <c r="O46" s="18"/>
    </row>
    <row r="47" spans="1:15" x14ac:dyDescent="0.25">
      <c r="A47" s="33"/>
      <c r="B47" s="33"/>
      <c r="C47" s="33"/>
      <c r="D47" s="33"/>
      <c r="E47" s="33"/>
      <c r="F47" s="33"/>
      <c r="G47" s="33"/>
      <c r="H47" s="33"/>
      <c r="I47" s="75"/>
      <c r="J47" s="53"/>
      <c r="K47" s="75"/>
      <c r="L47" s="18"/>
      <c r="M47" s="18"/>
      <c r="N47" s="18"/>
      <c r="O47" s="18"/>
    </row>
    <row r="48" spans="1:15" x14ac:dyDescent="0.25">
      <c r="A48" s="74"/>
      <c r="B48" s="33"/>
      <c r="C48" s="33"/>
      <c r="D48" s="33"/>
      <c r="E48" s="33"/>
      <c r="F48" s="33"/>
      <c r="G48" s="33"/>
      <c r="H48" s="33"/>
      <c r="I48" s="75"/>
      <c r="J48" s="53"/>
      <c r="K48" s="75"/>
      <c r="L48" s="18"/>
      <c r="M48" s="18"/>
      <c r="N48" s="18"/>
      <c r="O48" s="18"/>
    </row>
    <row r="49" spans="1:17" x14ac:dyDescent="0.25">
      <c r="A49" s="33"/>
      <c r="B49" s="33"/>
      <c r="C49" s="33"/>
      <c r="D49" s="33"/>
      <c r="E49" s="33"/>
      <c r="F49" s="33"/>
      <c r="G49" s="33"/>
      <c r="H49" s="33"/>
      <c r="I49" s="33"/>
      <c r="J49" s="33"/>
      <c r="K49" s="33"/>
    </row>
    <row r="50" spans="1:17" x14ac:dyDescent="0.25">
      <c r="A50" s="32"/>
      <c r="B50" s="33"/>
      <c r="C50" s="33"/>
      <c r="D50" s="33"/>
      <c r="E50" s="33"/>
      <c r="F50" s="33"/>
      <c r="G50" s="33"/>
      <c r="H50" s="33"/>
      <c r="I50" s="33"/>
      <c r="J50" s="33"/>
      <c r="K50" s="33"/>
      <c r="L50" s="18"/>
      <c r="M50" s="18"/>
      <c r="N50" s="18"/>
      <c r="O50" s="18"/>
    </row>
    <row r="51" spans="1:17" x14ac:dyDescent="0.25">
      <c r="A51" s="32"/>
      <c r="B51" s="33"/>
      <c r="C51" s="33"/>
      <c r="D51" s="33"/>
      <c r="E51" s="33"/>
      <c r="F51" s="33"/>
      <c r="G51" s="33"/>
      <c r="H51" s="33"/>
      <c r="I51" s="33"/>
      <c r="J51" s="33"/>
      <c r="K51" s="33"/>
      <c r="L51" s="18"/>
      <c r="M51" s="18"/>
      <c r="N51" s="18"/>
      <c r="O51" s="18"/>
    </row>
    <row r="53" spans="1:17" x14ac:dyDescent="0.25">
      <c r="A53" s="18"/>
      <c r="B53" s="18"/>
      <c r="C53" s="18"/>
      <c r="D53" s="18"/>
      <c r="E53" s="18"/>
      <c r="F53" s="18"/>
      <c r="G53" s="18"/>
      <c r="H53" s="18"/>
      <c r="I53" s="18"/>
      <c r="J53" s="18"/>
      <c r="K53" s="18"/>
      <c r="L53" s="18"/>
      <c r="M53" s="18"/>
      <c r="N53" s="18"/>
      <c r="O53" s="18"/>
      <c r="P53" s="18"/>
      <c r="Q53" s="18"/>
    </row>
    <row r="54" spans="1:17" x14ac:dyDescent="0.25">
      <c r="A54" s="18"/>
      <c r="B54" s="18"/>
      <c r="C54" s="18"/>
      <c r="D54" s="18"/>
      <c r="E54" s="18"/>
      <c r="F54" s="18"/>
      <c r="G54" s="18"/>
      <c r="H54" s="18"/>
      <c r="I54" s="18"/>
      <c r="J54" s="18"/>
      <c r="K54" s="18"/>
      <c r="L54" s="18"/>
      <c r="M54" s="18"/>
      <c r="N54" s="18"/>
      <c r="O54" s="18"/>
      <c r="P54" s="18"/>
      <c r="Q54" s="18"/>
    </row>
    <row r="55" spans="1:17" x14ac:dyDescent="0.25">
      <c r="A55" s="18"/>
      <c r="B55" s="18"/>
      <c r="C55" s="18"/>
      <c r="D55" s="18"/>
      <c r="E55" s="18"/>
      <c r="F55" s="18"/>
      <c r="G55" s="18"/>
      <c r="H55" s="18"/>
      <c r="I55" s="18"/>
      <c r="J55" s="18"/>
      <c r="K55" s="18"/>
      <c r="L55" s="18"/>
      <c r="M55" s="18"/>
      <c r="N55" s="18"/>
      <c r="O55" s="18"/>
      <c r="P55" s="18"/>
      <c r="Q55" s="18"/>
    </row>
    <row r="56" spans="1:17" x14ac:dyDescent="0.25">
      <c r="A56" s="18"/>
      <c r="B56" s="18"/>
      <c r="C56" s="18"/>
      <c r="D56" s="18"/>
      <c r="E56" s="18"/>
      <c r="F56" s="18"/>
      <c r="G56" s="18"/>
      <c r="H56" s="18"/>
      <c r="I56" s="18"/>
      <c r="J56" s="18"/>
      <c r="K56" s="18"/>
      <c r="L56" s="18"/>
      <c r="M56" s="18"/>
      <c r="N56" s="18"/>
      <c r="O56" s="18"/>
      <c r="P56" s="18"/>
      <c r="Q56" s="18"/>
    </row>
    <row r="57" spans="1:17" x14ac:dyDescent="0.25">
      <c r="A57" s="18"/>
      <c r="B57" s="18"/>
      <c r="C57" s="18"/>
      <c r="D57" s="18"/>
      <c r="E57" s="18"/>
      <c r="F57" s="18"/>
      <c r="G57" s="18"/>
      <c r="H57" s="18"/>
      <c r="I57" s="18"/>
      <c r="J57" s="18"/>
      <c r="K57" s="18"/>
      <c r="L57" s="18"/>
      <c r="M57" s="18"/>
      <c r="N57" s="18"/>
      <c r="O57" s="18"/>
      <c r="P57" s="18"/>
      <c r="Q57" s="18"/>
    </row>
    <row r="58" spans="1:17" x14ac:dyDescent="0.25">
      <c r="A58" s="18"/>
      <c r="B58" s="18"/>
      <c r="C58" s="18"/>
      <c r="D58" s="18"/>
      <c r="E58" s="18"/>
      <c r="F58" s="18"/>
      <c r="G58" s="18"/>
      <c r="H58" s="18"/>
      <c r="I58" s="18"/>
      <c r="J58" s="18"/>
      <c r="K58" s="18"/>
      <c r="L58" s="18"/>
      <c r="M58" s="18"/>
      <c r="N58" s="18"/>
      <c r="O58" s="18"/>
      <c r="P58" s="18"/>
      <c r="Q58" s="18"/>
    </row>
    <row r="59" spans="1:17" x14ac:dyDescent="0.25">
      <c r="A59" s="18"/>
      <c r="B59" s="18"/>
      <c r="C59" s="18"/>
      <c r="D59" s="18"/>
      <c r="E59" s="18"/>
      <c r="F59" s="18"/>
      <c r="G59" s="18"/>
      <c r="H59" s="18"/>
      <c r="I59" s="18"/>
      <c r="J59" s="18"/>
      <c r="K59" s="18"/>
      <c r="L59" s="18"/>
      <c r="M59" s="18"/>
      <c r="N59" s="18"/>
      <c r="O59" s="18"/>
      <c r="P59" s="18"/>
      <c r="Q59" s="18"/>
    </row>
    <row r="60" spans="1:17" x14ac:dyDescent="0.25">
      <c r="A60" s="18"/>
      <c r="B60" s="18"/>
      <c r="C60" s="18"/>
      <c r="D60" s="18"/>
      <c r="E60" s="18"/>
      <c r="F60" s="18"/>
      <c r="G60" s="18"/>
      <c r="H60" s="18"/>
      <c r="I60" s="18"/>
      <c r="J60" s="18"/>
      <c r="K60" s="18"/>
      <c r="L60" s="18"/>
      <c r="M60" s="18"/>
      <c r="N60" s="18"/>
      <c r="O60" s="18"/>
      <c r="P60" s="18"/>
      <c r="Q60" s="18"/>
    </row>
    <row r="61" spans="1:17" x14ac:dyDescent="0.25">
      <c r="A61" s="18"/>
      <c r="B61" s="18"/>
      <c r="C61" s="18"/>
      <c r="D61" s="18"/>
      <c r="E61" s="18"/>
      <c r="F61" s="18"/>
      <c r="G61" s="18"/>
      <c r="H61" s="18"/>
      <c r="I61" s="18"/>
      <c r="J61" s="18"/>
      <c r="K61" s="18"/>
      <c r="L61" s="18"/>
      <c r="M61" s="18"/>
      <c r="N61" s="18"/>
      <c r="O61" s="18"/>
      <c r="P61" s="18"/>
      <c r="Q61" s="18"/>
    </row>
    <row r="62" spans="1:17" x14ac:dyDescent="0.25">
      <c r="A62" s="18"/>
      <c r="B62" s="18"/>
      <c r="C62" s="18"/>
      <c r="D62" s="18"/>
      <c r="E62" s="18"/>
      <c r="F62" s="18"/>
      <c r="G62" s="18"/>
      <c r="H62" s="18"/>
      <c r="I62" s="18"/>
      <c r="J62" s="18"/>
      <c r="K62" s="18"/>
      <c r="L62" s="18"/>
      <c r="M62" s="18"/>
      <c r="N62" s="18"/>
      <c r="O62" s="18"/>
      <c r="P62" s="18"/>
      <c r="Q62" s="18"/>
    </row>
    <row r="63" spans="1:17" x14ac:dyDescent="0.25">
      <c r="A63" s="18"/>
      <c r="B63" s="18"/>
      <c r="C63" s="18"/>
      <c r="D63" s="18"/>
      <c r="E63" s="18"/>
      <c r="F63" s="18"/>
      <c r="G63" s="18"/>
      <c r="H63" s="18"/>
      <c r="I63" s="18"/>
      <c r="J63" s="18"/>
      <c r="K63" s="18"/>
      <c r="L63" s="18"/>
      <c r="M63" s="18"/>
      <c r="N63" s="18"/>
      <c r="O63" s="18"/>
      <c r="P63" s="18"/>
      <c r="Q63" s="18"/>
    </row>
    <row r="64" spans="1:17" x14ac:dyDescent="0.25">
      <c r="A64" s="18"/>
      <c r="B64" s="18"/>
      <c r="C64" s="18"/>
      <c r="D64" s="18"/>
      <c r="E64" s="18"/>
      <c r="F64" s="18"/>
      <c r="G64" s="18"/>
      <c r="H64" s="18"/>
      <c r="I64" s="18"/>
      <c r="J64" s="18"/>
      <c r="K64" s="18"/>
      <c r="L64" s="18"/>
      <c r="M64" s="18"/>
      <c r="N64" s="18"/>
      <c r="O64" s="18"/>
      <c r="P64" s="18"/>
      <c r="Q64" s="18"/>
    </row>
    <row r="65" spans="1:17" x14ac:dyDescent="0.25">
      <c r="A65" s="18"/>
      <c r="B65" s="18"/>
      <c r="C65" s="18"/>
      <c r="D65" s="18"/>
      <c r="E65" s="18"/>
      <c r="F65" s="18"/>
      <c r="G65" s="18"/>
      <c r="H65" s="18"/>
      <c r="I65" s="18"/>
      <c r="J65" s="18"/>
      <c r="K65" s="18"/>
      <c r="L65" s="18"/>
      <c r="M65" s="18"/>
      <c r="N65" s="18"/>
      <c r="O65" s="18"/>
      <c r="P65" s="18"/>
      <c r="Q65" s="18"/>
    </row>
    <row r="66" spans="1:17" x14ac:dyDescent="0.25">
      <c r="A66" s="18"/>
      <c r="B66" s="18"/>
      <c r="C66" s="18"/>
      <c r="D66" s="18"/>
      <c r="E66" s="18"/>
      <c r="F66" s="18"/>
      <c r="G66" s="18"/>
      <c r="H66" s="18"/>
      <c r="I66" s="18"/>
      <c r="J66" s="18"/>
      <c r="K66" s="18"/>
      <c r="L66" s="18"/>
      <c r="M66" s="18"/>
      <c r="N66" s="18"/>
      <c r="O66" s="18"/>
      <c r="P66" s="18"/>
      <c r="Q66" s="18"/>
    </row>
    <row r="67" spans="1:17" x14ac:dyDescent="0.25">
      <c r="A67" s="18"/>
      <c r="B67" s="18"/>
      <c r="C67" s="18"/>
      <c r="D67" s="18"/>
      <c r="E67" s="18"/>
      <c r="F67" s="18"/>
      <c r="G67" s="18"/>
      <c r="H67" s="18"/>
      <c r="I67" s="18"/>
      <c r="J67" s="18"/>
      <c r="K67" s="18"/>
      <c r="L67" s="18"/>
      <c r="M67" s="18"/>
      <c r="N67" s="18"/>
      <c r="O67" s="18"/>
      <c r="P67" s="18"/>
      <c r="Q67" s="18"/>
    </row>
    <row r="68" spans="1:17" x14ac:dyDescent="0.25">
      <c r="A68" s="18"/>
      <c r="B68" s="18"/>
      <c r="C68" s="18"/>
      <c r="D68" s="18"/>
      <c r="E68" s="18"/>
      <c r="F68" s="18"/>
      <c r="G68" s="18"/>
      <c r="H68" s="18"/>
      <c r="I68" s="18"/>
      <c r="J68" s="18"/>
      <c r="K68" s="18"/>
      <c r="L68" s="18"/>
      <c r="M68" s="18"/>
      <c r="N68" s="18"/>
      <c r="O68" s="18"/>
      <c r="P68" s="18"/>
      <c r="Q68" s="18"/>
    </row>
    <row r="69" spans="1:17" x14ac:dyDescent="0.25">
      <c r="A69" s="18"/>
      <c r="B69" s="18"/>
      <c r="C69" s="18"/>
      <c r="D69" s="18"/>
      <c r="E69" s="18"/>
      <c r="F69" s="18"/>
      <c r="G69" s="18"/>
      <c r="H69" s="18"/>
      <c r="I69" s="18"/>
      <c r="J69" s="18"/>
      <c r="K69" s="18"/>
      <c r="L69" s="18"/>
      <c r="M69" s="18"/>
      <c r="N69" s="18"/>
      <c r="O69" s="18"/>
      <c r="P69" s="18"/>
      <c r="Q69" s="18"/>
    </row>
    <row r="70" spans="1:17" x14ac:dyDescent="0.25">
      <c r="A70" s="18"/>
      <c r="B70" s="18"/>
      <c r="C70" s="18"/>
      <c r="D70" s="18"/>
      <c r="E70" s="18"/>
      <c r="F70" s="18"/>
      <c r="G70" s="18"/>
      <c r="H70" s="18"/>
      <c r="I70" s="18"/>
      <c r="J70" s="18"/>
      <c r="K70" s="18"/>
      <c r="L70" s="18"/>
      <c r="M70" s="18"/>
      <c r="N70" s="18"/>
      <c r="O70" s="18"/>
      <c r="P70" s="18"/>
      <c r="Q70" s="18"/>
    </row>
    <row r="71" spans="1:17" x14ac:dyDescent="0.25">
      <c r="A71" s="18"/>
      <c r="B71" s="18"/>
      <c r="C71" s="18"/>
      <c r="D71" s="18"/>
      <c r="E71" s="18"/>
      <c r="F71" s="18"/>
      <c r="G71" s="18"/>
      <c r="H71" s="18"/>
      <c r="I71" s="18"/>
      <c r="J71" s="18"/>
      <c r="K71" s="18"/>
      <c r="L71" s="18"/>
      <c r="M71" s="18"/>
      <c r="N71" s="18"/>
      <c r="O71" s="18"/>
      <c r="P71" s="18"/>
      <c r="Q71" s="18"/>
    </row>
    <row r="72" spans="1:17" x14ac:dyDescent="0.25">
      <c r="A72" s="18"/>
      <c r="B72" s="18"/>
      <c r="C72" s="18"/>
      <c r="D72" s="18"/>
      <c r="E72" s="18"/>
      <c r="F72" s="18"/>
      <c r="G72" s="18"/>
      <c r="H72" s="18"/>
      <c r="I72" s="18"/>
      <c r="J72" s="18"/>
      <c r="K72" s="18"/>
      <c r="L72" s="18"/>
      <c r="M72" s="18"/>
      <c r="N72" s="18"/>
      <c r="O72" s="18"/>
      <c r="P72" s="18"/>
      <c r="Q72" s="18"/>
    </row>
    <row r="73" spans="1:17" x14ac:dyDescent="0.25">
      <c r="A73" s="18"/>
      <c r="B73" s="18"/>
      <c r="C73" s="18"/>
      <c r="D73" s="18"/>
      <c r="E73" s="18"/>
      <c r="F73" s="18"/>
      <c r="G73" s="18"/>
      <c r="H73" s="18"/>
      <c r="I73" s="18"/>
      <c r="J73" s="18"/>
      <c r="K73" s="18"/>
      <c r="L73" s="18"/>
      <c r="M73" s="18"/>
      <c r="N73" s="18"/>
      <c r="O73" s="18"/>
      <c r="P73" s="18"/>
      <c r="Q73" s="18"/>
    </row>
    <row r="74" spans="1:17" x14ac:dyDescent="0.25">
      <c r="A74" s="18"/>
      <c r="B74" s="18"/>
      <c r="C74" s="18"/>
      <c r="D74" s="18"/>
      <c r="E74" s="18"/>
      <c r="F74" s="18"/>
      <c r="G74" s="18"/>
      <c r="H74" s="18"/>
      <c r="I74" s="18"/>
      <c r="J74" s="18"/>
      <c r="K74" s="18"/>
      <c r="L74" s="18"/>
      <c r="M74" s="18"/>
      <c r="N74" s="18"/>
      <c r="O74" s="18"/>
      <c r="P74" s="18"/>
      <c r="Q74" s="18"/>
    </row>
    <row r="75" spans="1:17" x14ac:dyDescent="0.25">
      <c r="A75" s="18"/>
      <c r="B75" s="18"/>
      <c r="C75" s="18"/>
      <c r="D75" s="18"/>
      <c r="E75" s="18"/>
      <c r="F75" s="18"/>
      <c r="G75" s="18"/>
      <c r="H75" s="18"/>
      <c r="I75" s="18"/>
      <c r="J75" s="18"/>
      <c r="K75" s="18"/>
      <c r="L75" s="18"/>
      <c r="M75" s="18"/>
      <c r="N75" s="18"/>
      <c r="O75" s="18"/>
      <c r="P75" s="18"/>
      <c r="Q75" s="18"/>
    </row>
  </sheetData>
  <mergeCells count="8">
    <mergeCell ref="A37:K37"/>
    <mergeCell ref="A38:K38"/>
    <mergeCell ref="B34:K34"/>
    <mergeCell ref="A21:K21"/>
    <mergeCell ref="B25:K25"/>
    <mergeCell ref="B26:K26"/>
    <mergeCell ref="B27:K27"/>
    <mergeCell ref="B31:K31"/>
  </mergeCells>
  <conditionalFormatting sqref="G13:K15">
    <cfRule type="expression" dxfId="1" priority="5">
      <formula>#REF!="Ikke relevant"</formula>
    </cfRule>
  </conditionalFormatting>
  <conditionalFormatting sqref="I13">
    <cfRule type="expression" dxfId="0" priority="4">
      <formula>#REF!="Ikke relevant"</formula>
    </cfRule>
  </conditionalFormatting>
  <dataValidations disablePrompts="1" count="5">
    <dataValidation type="list" allowBlank="1" showInputMessage="1" showErrorMessage="1" sqref="B7" xr:uid="{5EA7AE51-BEF1-4D66-B345-9F92CF9E8403}">
      <formula1>"Vælg,Ja,Nej"</formula1>
    </dataValidation>
    <dataValidation type="list" allowBlank="1" showInputMessage="1" showErrorMessage="1" sqref="B5" xr:uid="{2EB8D754-2078-4054-B196-2E4ED576A5A3}">
      <formula1>"Vælg Risikoklasse,2,3,4"</formula1>
    </dataValidation>
    <dataValidation type="list" allowBlank="1" showInputMessage="1" showErrorMessage="1" sqref="B6" xr:uid="{B8FA8F39-A9A5-40A6-9CE8-C4BBF0E63110}">
      <formula1>"Vælg Brandklasse,2,3,4"</formula1>
    </dataValidation>
    <dataValidation type="list" allowBlank="1" showInputMessage="1" showErrorMessage="1" sqref="J2" xr:uid="{2B8354C5-3DF9-4738-8A5D-8C31BBEE1DB4}">
      <formula1>"Vælg risikoklasse,2,3,4"</formula1>
    </dataValidation>
    <dataValidation type="list" allowBlank="1" showInputMessage="1" showErrorMessage="1" promptTitle="Angiv om der er særlig kontrol" sqref="G35 G22 G28 G33" xr:uid="{8D06B3F0-EDBE-4C8B-BCDC-09BA4EF78FD8}">
      <mc:AlternateContent xmlns:x12ac="http://schemas.microsoft.com/office/spreadsheetml/2011/1/ac" xmlns:mc="http://schemas.openxmlformats.org/markup-compatibility/2006">
        <mc:Choice Requires="x12ac">
          <x12ac:list>"Vælg ""Ja"" eller ""Nej""",Ja,Nej</x12ac:list>
        </mc:Choice>
        <mc:Fallback>
          <formula1>"Vælg ""Ja"" eller ""Nej"",Ja,Nej"</formula1>
        </mc:Fallback>
      </mc:AlternateContent>
    </dataValidation>
  </dataValidations>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rowBreaks count="1" manualBreakCount="1">
    <brk id="2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CDFA-2871-4704-AEDC-F64B2A175F1C}">
  <dimension ref="A1:P64"/>
  <sheetViews>
    <sheetView view="pageLayout" zoomScaleNormal="100" workbookViewId="0">
      <selection activeCell="B2" sqref="B2"/>
    </sheetView>
  </sheetViews>
  <sheetFormatPr defaultColWidth="11.125" defaultRowHeight="15" x14ac:dyDescent="0.25"/>
  <cols>
    <col min="1" max="3" width="15.625" style="2" customWidth="1"/>
    <col min="4" max="4" width="24" style="2" customWidth="1"/>
    <col min="5" max="5" width="15.625" style="2" customWidth="1"/>
    <col min="6" max="6" width="17.375" style="2" customWidth="1"/>
    <col min="7" max="7" width="46.5" style="2" customWidth="1"/>
    <col min="8" max="8" width="11.875" style="2" customWidth="1"/>
    <col min="9" max="9" width="13.875" style="2" customWidth="1"/>
    <col min="10" max="10" width="9.5" style="2" customWidth="1"/>
    <col min="11" max="16" width="12" style="2" customWidth="1"/>
    <col min="17" max="16384" width="11.125" style="2"/>
  </cols>
  <sheetData>
    <row r="1" spans="1:16" ht="20.85" customHeight="1" x14ac:dyDescent="0.3">
      <c r="A1" s="336" t="str">
        <f>(Forside!$A$1)</f>
        <v>BRANDTEKNISK KONTROLPLAN FOR UDFØRELSE AF BRANDSIKRINGSTILTAG</v>
      </c>
      <c r="B1" s="337"/>
      <c r="C1" s="337"/>
      <c r="D1" s="337"/>
      <c r="E1" s="337"/>
      <c r="F1" s="337"/>
      <c r="G1" s="337"/>
      <c r="H1" s="337"/>
      <c r="I1" s="337"/>
      <c r="J1" s="344" t="s">
        <v>61</v>
      </c>
      <c r="K1" s="242"/>
      <c r="L1" s="18"/>
      <c r="M1" s="18"/>
      <c r="N1" s="18"/>
      <c r="O1" s="18"/>
      <c r="P1" s="18"/>
    </row>
    <row r="2" spans="1:16" x14ac:dyDescent="0.25">
      <c r="A2" s="339" t="s">
        <v>589</v>
      </c>
      <c r="B2" s="345" t="str">
        <f>_xlfn.CONCAT(Forside!B2," ","-"," ",Forside!C2)</f>
        <v>Skriv Projektnummer! - Skriv Projektnavn!</v>
      </c>
      <c r="C2" s="345"/>
      <c r="D2" s="346"/>
      <c r="E2" s="345"/>
      <c r="F2" s="347"/>
      <c r="G2" s="345"/>
      <c r="H2" s="345"/>
      <c r="I2" s="345"/>
      <c r="J2" s="348"/>
      <c r="K2" s="18"/>
      <c r="L2" s="18"/>
      <c r="M2" s="18"/>
      <c r="N2" s="18"/>
      <c r="O2" s="18"/>
      <c r="P2" s="18"/>
    </row>
    <row r="3" spans="1:16" x14ac:dyDescent="0.25">
      <c r="A3" s="119" t="s">
        <v>588</v>
      </c>
      <c r="B3" s="25" t="str">
        <f>Forside!B3</f>
        <v>Skriv Adresse!</v>
      </c>
      <c r="C3" s="25"/>
      <c r="D3" s="25"/>
      <c r="E3" s="25"/>
      <c r="F3" s="26"/>
      <c r="G3" s="25"/>
      <c r="H3" s="25"/>
      <c r="I3" s="25"/>
      <c r="J3" s="154"/>
      <c r="K3" s="18"/>
      <c r="L3" s="18"/>
      <c r="M3" s="18"/>
      <c r="N3" s="18"/>
      <c r="O3" s="18"/>
      <c r="P3" s="18"/>
    </row>
    <row r="4" spans="1:16" x14ac:dyDescent="0.25">
      <c r="A4" s="234" t="s">
        <v>606</v>
      </c>
      <c r="B4" s="235" t="str">
        <f>Forside!B4</f>
        <v>Skriv Matrikel!</v>
      </c>
      <c r="C4" s="235"/>
      <c r="D4" s="235"/>
      <c r="E4" s="235"/>
      <c r="F4" s="236"/>
      <c r="G4" s="235"/>
      <c r="H4" s="237"/>
      <c r="I4" s="237"/>
      <c r="J4" s="238"/>
      <c r="K4" s="18"/>
      <c r="L4" s="18"/>
      <c r="M4" s="18"/>
      <c r="N4" s="18"/>
      <c r="O4" s="18"/>
      <c r="P4" s="18"/>
    </row>
    <row r="5" spans="1:16" x14ac:dyDescent="0.25">
      <c r="A5" s="5"/>
      <c r="B5" s="18"/>
      <c r="C5" s="18"/>
      <c r="D5" s="18"/>
      <c r="E5" s="18"/>
      <c r="F5" s="18"/>
      <c r="G5" s="18"/>
      <c r="H5" s="18"/>
      <c r="I5" s="18"/>
      <c r="J5" s="18"/>
      <c r="K5" s="18"/>
      <c r="L5" s="18"/>
      <c r="M5" s="18"/>
      <c r="N5" s="18"/>
      <c r="O5" s="18"/>
      <c r="P5" s="18"/>
    </row>
    <row r="6" spans="1:16" ht="15" customHeight="1" x14ac:dyDescent="0.25">
      <c r="A6" s="359" t="s">
        <v>604</v>
      </c>
      <c r="B6" s="360"/>
      <c r="C6" s="360"/>
      <c r="D6" s="360"/>
      <c r="E6" s="360"/>
      <c r="F6" s="360"/>
      <c r="G6" s="360"/>
      <c r="H6" s="360"/>
      <c r="I6" s="360"/>
      <c r="J6" s="361"/>
      <c r="K6" s="18"/>
      <c r="L6" s="18"/>
      <c r="M6" s="18"/>
      <c r="N6" s="18"/>
      <c r="O6" s="18"/>
      <c r="P6" s="18"/>
    </row>
    <row r="7" spans="1:16" ht="15" customHeight="1" x14ac:dyDescent="0.25">
      <c r="A7" s="256"/>
      <c r="B7" s="256"/>
      <c r="C7" s="256"/>
      <c r="D7" s="256"/>
      <c r="E7" s="256"/>
      <c r="F7" s="256"/>
      <c r="G7" s="256"/>
      <c r="H7" s="256"/>
      <c r="I7" s="256"/>
      <c r="J7" s="256"/>
      <c r="K7" s="18"/>
      <c r="L7" s="18"/>
      <c r="M7" s="18"/>
      <c r="N7" s="18"/>
      <c r="O7" s="18"/>
      <c r="P7" s="18"/>
    </row>
    <row r="8" spans="1:16" ht="15" customHeight="1" x14ac:dyDescent="0.25">
      <c r="A8" s="362" t="s">
        <v>664</v>
      </c>
      <c r="B8" s="363"/>
      <c r="C8" s="363"/>
      <c r="D8" s="363"/>
      <c r="E8" s="363"/>
      <c r="F8" s="363"/>
      <c r="G8" s="363"/>
      <c r="H8" s="363"/>
      <c r="I8" s="363"/>
      <c r="J8" s="364"/>
      <c r="K8" s="18"/>
      <c r="L8" s="18"/>
      <c r="M8" s="18"/>
      <c r="N8" s="18"/>
      <c r="O8" s="18"/>
      <c r="P8" s="18"/>
    </row>
    <row r="9" spans="1:16" ht="15" customHeight="1" x14ac:dyDescent="0.25">
      <c r="A9" s="201" t="s">
        <v>684</v>
      </c>
      <c r="B9" s="256"/>
      <c r="C9" s="256"/>
      <c r="D9" s="256"/>
      <c r="E9" s="256"/>
      <c r="F9" s="256"/>
      <c r="G9" s="256"/>
      <c r="H9" s="256"/>
      <c r="I9" s="256"/>
      <c r="J9" s="315"/>
      <c r="K9" s="18"/>
      <c r="L9" s="18"/>
      <c r="M9" s="18"/>
      <c r="N9" s="18"/>
      <c r="O9" s="18"/>
      <c r="P9" s="18"/>
    </row>
    <row r="10" spans="1:16" ht="15" customHeight="1" x14ac:dyDescent="0.25">
      <c r="A10" s="316" t="s">
        <v>665</v>
      </c>
      <c r="B10" s="256"/>
      <c r="C10" s="256"/>
      <c r="D10" s="256"/>
      <c r="E10" s="256"/>
      <c r="F10" s="256"/>
      <c r="G10" s="256"/>
      <c r="H10" s="256"/>
      <c r="I10" s="256"/>
      <c r="J10" s="315"/>
      <c r="K10" s="18"/>
      <c r="L10" s="18"/>
      <c r="M10" s="18"/>
      <c r="N10" s="18"/>
      <c r="O10" s="18"/>
      <c r="P10" s="18"/>
    </row>
    <row r="11" spans="1:16" ht="15" customHeight="1" x14ac:dyDescent="0.25">
      <c r="A11" s="317"/>
      <c r="B11" s="318"/>
      <c r="C11" s="318"/>
      <c r="D11" s="318"/>
      <c r="E11" s="318"/>
      <c r="F11" s="318"/>
      <c r="G11" s="318"/>
      <c r="H11" s="318"/>
      <c r="I11" s="318"/>
      <c r="J11" s="319"/>
      <c r="K11" s="18"/>
      <c r="L11" s="18"/>
      <c r="M11" s="18"/>
      <c r="N11" s="18"/>
      <c r="O11" s="18"/>
      <c r="P11" s="18"/>
    </row>
    <row r="12" spans="1:16" ht="15" customHeight="1" x14ac:dyDescent="0.25">
      <c r="A12" s="256"/>
      <c r="B12" s="256"/>
      <c r="C12" s="256"/>
      <c r="D12" s="256"/>
      <c r="E12" s="256"/>
      <c r="F12" s="256"/>
      <c r="G12" s="256"/>
      <c r="H12" s="256"/>
      <c r="I12" s="256"/>
      <c r="J12" s="256"/>
      <c r="K12" s="18"/>
      <c r="L12" s="18"/>
      <c r="M12" s="18"/>
      <c r="N12" s="18"/>
      <c r="O12" s="18"/>
      <c r="P12" s="18"/>
    </row>
    <row r="13" spans="1:16" x14ac:dyDescent="0.25">
      <c r="A13" s="365" t="s">
        <v>630</v>
      </c>
      <c r="B13" s="366"/>
      <c r="C13" s="366"/>
      <c r="D13" s="366"/>
      <c r="E13" s="366"/>
      <c r="F13" s="366"/>
      <c r="G13" s="366"/>
      <c r="H13" s="366"/>
      <c r="I13" s="366"/>
      <c r="J13" s="367"/>
      <c r="K13" s="18"/>
      <c r="L13" s="18"/>
      <c r="M13" s="18"/>
      <c r="N13" s="18"/>
      <c r="O13" s="18"/>
      <c r="P13" s="18"/>
    </row>
    <row r="14" spans="1:16" x14ac:dyDescent="0.25">
      <c r="A14" s="155" t="s">
        <v>62</v>
      </c>
      <c r="B14" s="156"/>
      <c r="C14" s="156"/>
      <c r="D14" s="156"/>
      <c r="E14" s="156"/>
      <c r="F14" s="156"/>
      <c r="G14" s="156"/>
      <c r="H14" s="156"/>
      <c r="I14" s="156"/>
      <c r="J14" s="157"/>
      <c r="K14" s="18"/>
      <c r="L14" s="18"/>
      <c r="M14" s="18"/>
      <c r="N14" s="18"/>
      <c r="O14" s="18"/>
      <c r="P14" s="18"/>
    </row>
    <row r="15" spans="1:16" x14ac:dyDescent="0.25">
      <c r="A15" s="158" t="s">
        <v>63</v>
      </c>
      <c r="B15" s="33"/>
      <c r="C15" s="33"/>
      <c r="D15" s="33"/>
      <c r="E15" s="33"/>
      <c r="F15" s="33"/>
      <c r="G15" s="33"/>
      <c r="H15" s="33"/>
      <c r="I15" s="33"/>
      <c r="J15" s="159"/>
      <c r="K15" s="18"/>
      <c r="L15" s="18"/>
      <c r="M15" s="18"/>
      <c r="N15" s="18"/>
      <c r="O15" s="18"/>
      <c r="P15" s="18"/>
    </row>
    <row r="16" spans="1:16" x14ac:dyDescent="0.25">
      <c r="A16" s="158"/>
      <c r="B16" s="33"/>
      <c r="C16" s="33"/>
      <c r="D16" s="33"/>
      <c r="E16" s="33"/>
      <c r="F16" s="33"/>
      <c r="G16" s="33"/>
      <c r="H16" s="33"/>
      <c r="I16" s="33"/>
      <c r="J16" s="159"/>
      <c r="K16" s="18"/>
      <c r="L16" s="18"/>
      <c r="M16" s="18"/>
      <c r="N16" s="18"/>
      <c r="O16" s="18"/>
      <c r="P16" s="18"/>
    </row>
    <row r="17" spans="1:16" x14ac:dyDescent="0.25">
      <c r="A17" s="160" t="s">
        <v>64</v>
      </c>
      <c r="B17" s="33"/>
      <c r="C17" s="33"/>
      <c r="D17" s="33"/>
      <c r="E17" s="33"/>
      <c r="F17" s="33"/>
      <c r="G17" s="33"/>
      <c r="H17" s="33"/>
      <c r="I17" s="33"/>
      <c r="J17" s="159"/>
      <c r="K17" s="18"/>
      <c r="L17" s="18"/>
      <c r="M17" s="18"/>
      <c r="N17" s="18"/>
      <c r="O17" s="18"/>
      <c r="P17" s="18"/>
    </row>
    <row r="18" spans="1:16" x14ac:dyDescent="0.25">
      <c r="A18" s="163" t="s">
        <v>574</v>
      </c>
      <c r="B18" s="33"/>
      <c r="C18" s="33"/>
      <c r="D18" s="33"/>
      <c r="E18" s="33"/>
      <c r="F18" s="33"/>
      <c r="G18" s="33"/>
      <c r="H18" s="33"/>
      <c r="I18" s="33"/>
      <c r="J18" s="159"/>
      <c r="K18" s="18"/>
      <c r="L18" s="18"/>
      <c r="M18" s="18"/>
      <c r="N18" s="18"/>
      <c r="O18" s="18"/>
      <c r="P18" s="18"/>
    </row>
    <row r="19" spans="1:16" x14ac:dyDescent="0.25">
      <c r="A19" s="161" t="s">
        <v>637</v>
      </c>
      <c r="B19" s="33"/>
      <c r="C19" s="33"/>
      <c r="D19" s="33"/>
      <c r="E19" s="33"/>
      <c r="F19" s="33"/>
      <c r="G19" s="33"/>
      <c r="H19" s="33"/>
      <c r="I19" s="33"/>
      <c r="J19" s="159"/>
      <c r="K19" s="18"/>
      <c r="L19" s="18"/>
      <c r="M19" s="18"/>
      <c r="N19" s="18"/>
      <c r="O19" s="18"/>
      <c r="P19" s="18"/>
    </row>
    <row r="20" spans="1:16" x14ac:dyDescent="0.25">
      <c r="A20" s="162" t="s">
        <v>638</v>
      </c>
      <c r="B20" s="33"/>
      <c r="C20" s="33"/>
      <c r="D20" s="33"/>
      <c r="E20" s="33"/>
      <c r="F20" s="33"/>
      <c r="G20" s="33"/>
      <c r="H20" s="33"/>
      <c r="I20" s="33"/>
      <c r="J20" s="159"/>
      <c r="K20" s="18"/>
      <c r="L20" s="18"/>
      <c r="M20" s="18"/>
      <c r="N20" s="18"/>
      <c r="O20" s="18"/>
      <c r="P20" s="18"/>
    </row>
    <row r="21" spans="1:16" x14ac:dyDescent="0.25">
      <c r="A21" s="161" t="s">
        <v>575</v>
      </c>
      <c r="B21" s="33"/>
      <c r="C21" s="33"/>
      <c r="D21" s="33"/>
      <c r="E21" s="33"/>
      <c r="F21" s="33"/>
      <c r="G21" s="33"/>
      <c r="H21" s="33"/>
      <c r="I21" s="33"/>
      <c r="J21" s="159"/>
      <c r="K21" s="18"/>
      <c r="L21" s="18"/>
      <c r="M21" s="18"/>
      <c r="N21" s="18"/>
      <c r="O21" s="18"/>
      <c r="P21" s="18"/>
    </row>
    <row r="22" spans="1:16" s="15" customFormat="1" ht="30.75" customHeight="1" x14ac:dyDescent="0.25">
      <c r="A22" s="418" t="s">
        <v>639</v>
      </c>
      <c r="B22" s="419"/>
      <c r="C22" s="419"/>
      <c r="D22" s="419"/>
      <c r="E22" s="419"/>
      <c r="F22" s="419"/>
      <c r="G22" s="419"/>
      <c r="H22" s="419"/>
      <c r="I22" s="419"/>
      <c r="J22" s="420"/>
      <c r="K22" s="18"/>
      <c r="L22" s="18"/>
      <c r="M22" s="18"/>
      <c r="N22" s="18"/>
      <c r="O22" s="18"/>
      <c r="P22" s="18"/>
    </row>
    <row r="23" spans="1:16" s="15" customFormat="1" x14ac:dyDescent="0.25">
      <c r="A23" s="163" t="s">
        <v>624</v>
      </c>
      <c r="B23" s="33"/>
      <c r="C23" s="33"/>
      <c r="D23" s="33"/>
      <c r="E23" s="33"/>
      <c r="F23" s="33"/>
      <c r="G23" s="33"/>
      <c r="H23" s="33"/>
      <c r="I23" s="33"/>
      <c r="J23" s="159"/>
      <c r="K23" s="18"/>
      <c r="L23" s="18"/>
      <c r="M23" s="18"/>
      <c r="N23" s="18"/>
      <c r="O23" s="18"/>
      <c r="P23" s="18"/>
    </row>
    <row r="24" spans="1:16" x14ac:dyDescent="0.25">
      <c r="A24" s="166"/>
      <c r="B24" s="41"/>
      <c r="C24" s="41"/>
      <c r="D24" s="41"/>
      <c r="E24" s="41"/>
      <c r="F24" s="41"/>
      <c r="G24" s="41"/>
      <c r="H24" s="41"/>
      <c r="I24" s="41"/>
      <c r="J24" s="164"/>
      <c r="K24" s="18"/>
      <c r="L24" s="18"/>
      <c r="M24" s="18"/>
      <c r="N24" s="18"/>
      <c r="O24" s="18"/>
      <c r="P24" s="18"/>
    </row>
    <row r="25" spans="1:16" x14ac:dyDescent="0.25">
      <c r="A25" s="160" t="s">
        <v>65</v>
      </c>
      <c r="B25" s="33"/>
      <c r="C25" s="33"/>
      <c r="D25" s="33"/>
      <c r="E25" s="33"/>
      <c r="F25" s="33"/>
      <c r="G25" s="33"/>
      <c r="H25" s="33"/>
      <c r="I25" s="33"/>
      <c r="J25" s="159"/>
      <c r="K25" s="18"/>
      <c r="L25" s="18"/>
      <c r="M25" s="18"/>
      <c r="N25" s="18"/>
      <c r="O25" s="18"/>
      <c r="P25" s="18"/>
    </row>
    <row r="26" spans="1:16" x14ac:dyDescent="0.25">
      <c r="A26" s="161" t="s">
        <v>576</v>
      </c>
      <c r="B26" s="33"/>
      <c r="C26" s="33"/>
      <c r="D26" s="33"/>
      <c r="E26" s="33"/>
      <c r="F26" s="33"/>
      <c r="G26" s="33"/>
      <c r="H26" s="33"/>
      <c r="I26" s="33"/>
      <c r="J26" s="159"/>
      <c r="K26" s="18"/>
      <c r="L26" s="18"/>
      <c r="M26" s="18"/>
      <c r="N26" s="18"/>
      <c r="O26" s="18"/>
      <c r="P26" s="18"/>
    </row>
    <row r="27" spans="1:16" x14ac:dyDescent="0.25">
      <c r="A27" s="161" t="s">
        <v>577</v>
      </c>
      <c r="B27" s="33"/>
      <c r="C27" s="33"/>
      <c r="D27" s="33"/>
      <c r="E27" s="33"/>
      <c r="F27" s="33"/>
      <c r="G27" s="33"/>
      <c r="H27" s="33"/>
      <c r="I27" s="33"/>
      <c r="J27" s="159"/>
      <c r="K27" s="18"/>
      <c r="L27" s="18"/>
      <c r="M27" s="18"/>
      <c r="N27" s="18"/>
      <c r="O27" s="18"/>
      <c r="P27" s="18"/>
    </row>
    <row r="28" spans="1:16" x14ac:dyDescent="0.25">
      <c r="A28" s="161" t="s">
        <v>578</v>
      </c>
      <c r="B28" s="33"/>
      <c r="C28" s="33"/>
      <c r="D28" s="33"/>
      <c r="E28" s="33"/>
      <c r="F28" s="33"/>
      <c r="G28" s="33"/>
      <c r="H28" s="33"/>
      <c r="I28" s="33"/>
      <c r="J28" s="159"/>
      <c r="K28" s="18"/>
      <c r="L28" s="18"/>
      <c r="M28" s="18"/>
      <c r="N28" s="18"/>
      <c r="O28" s="18"/>
      <c r="P28" s="18"/>
    </row>
    <row r="29" spans="1:16" x14ac:dyDescent="0.25">
      <c r="A29" s="161" t="s">
        <v>579</v>
      </c>
      <c r="B29" s="33"/>
      <c r="C29" s="33"/>
      <c r="D29" s="33"/>
      <c r="E29" s="33"/>
      <c r="F29" s="33"/>
      <c r="G29" s="33"/>
      <c r="H29" s="33"/>
      <c r="I29" s="33"/>
      <c r="J29" s="159"/>
      <c r="K29" s="18"/>
      <c r="L29" s="18"/>
      <c r="M29" s="18"/>
      <c r="N29" s="18"/>
      <c r="O29" s="18"/>
      <c r="P29" s="18"/>
    </row>
    <row r="30" spans="1:16" x14ac:dyDescent="0.25">
      <c r="A30" s="161"/>
      <c r="B30" s="33"/>
      <c r="C30" s="33"/>
      <c r="D30" s="33"/>
      <c r="E30" s="33"/>
      <c r="F30" s="33"/>
      <c r="G30" s="33"/>
      <c r="H30" s="33"/>
      <c r="I30" s="33"/>
      <c r="J30" s="159"/>
      <c r="K30" s="18"/>
      <c r="L30" s="18"/>
      <c r="M30" s="18"/>
      <c r="N30" s="18"/>
      <c r="O30" s="18"/>
      <c r="P30" s="18"/>
    </row>
    <row r="31" spans="1:16" x14ac:dyDescent="0.25">
      <c r="A31" s="160" t="s">
        <v>66</v>
      </c>
      <c r="B31" s="33"/>
      <c r="C31" s="33"/>
      <c r="D31" s="33"/>
      <c r="E31" s="33"/>
      <c r="F31" s="33"/>
      <c r="G31" s="33"/>
      <c r="H31" s="33"/>
      <c r="I31" s="33"/>
      <c r="J31" s="159"/>
      <c r="K31" s="18"/>
      <c r="L31" s="18"/>
      <c r="M31" s="18"/>
      <c r="N31" s="18"/>
      <c r="O31" s="18"/>
      <c r="P31" s="18"/>
    </row>
    <row r="32" spans="1:16" s="17" customFormat="1" x14ac:dyDescent="0.25">
      <c r="A32" s="167" t="s">
        <v>580</v>
      </c>
      <c r="B32" s="53"/>
      <c r="C32" s="53"/>
      <c r="D32" s="53"/>
      <c r="E32" s="53"/>
      <c r="F32" s="53"/>
      <c r="G32" s="53"/>
      <c r="H32" s="53"/>
      <c r="I32" s="53"/>
      <c r="J32" s="168"/>
      <c r="K32" s="20"/>
      <c r="L32" s="20"/>
      <c r="M32" s="20"/>
      <c r="N32" s="20"/>
      <c r="O32" s="20"/>
      <c r="P32" s="20"/>
    </row>
    <row r="33" spans="1:16" s="17" customFormat="1" x14ac:dyDescent="0.25">
      <c r="A33" s="167" t="s">
        <v>581</v>
      </c>
      <c r="B33" s="53"/>
      <c r="C33" s="53"/>
      <c r="D33" s="53"/>
      <c r="E33" s="53"/>
      <c r="F33" s="53"/>
      <c r="G33" s="53"/>
      <c r="H33" s="53"/>
      <c r="I33" s="53"/>
      <c r="J33" s="168"/>
      <c r="K33" s="20"/>
      <c r="L33" s="20"/>
      <c r="M33" s="20"/>
      <c r="N33" s="20"/>
      <c r="O33" s="20"/>
      <c r="P33" s="20"/>
    </row>
    <row r="34" spans="1:16" s="17" customFormat="1" x14ac:dyDescent="0.25">
      <c r="A34" s="333" t="s">
        <v>677</v>
      </c>
      <c r="B34" s="53"/>
      <c r="C34" s="53"/>
      <c r="D34" s="53"/>
      <c r="E34" s="53"/>
      <c r="F34" s="53"/>
      <c r="G34" s="53"/>
      <c r="H34" s="53"/>
      <c r="I34" s="53"/>
      <c r="J34" s="168"/>
      <c r="K34" s="20"/>
      <c r="L34" s="20"/>
      <c r="M34" s="20"/>
      <c r="N34" s="20"/>
      <c r="O34" s="20"/>
      <c r="P34" s="20"/>
    </row>
    <row r="35" spans="1:16" s="17" customFormat="1" x14ac:dyDescent="0.25">
      <c r="A35" s="390"/>
      <c r="B35" s="391"/>
      <c r="C35" s="391"/>
      <c r="D35" s="391"/>
      <c r="E35" s="391"/>
      <c r="F35" s="391"/>
      <c r="G35" s="391"/>
      <c r="H35" s="392"/>
      <c r="I35" s="392"/>
      <c r="J35" s="393"/>
      <c r="K35" s="20"/>
      <c r="L35" s="20"/>
      <c r="M35" s="20"/>
      <c r="N35" s="20"/>
      <c r="O35" s="20"/>
      <c r="P35" s="20"/>
    </row>
    <row r="36" spans="1:16" ht="16.5" customHeight="1" x14ac:dyDescent="0.25">
      <c r="A36" s="245" t="s">
        <v>605</v>
      </c>
      <c r="B36" s="169"/>
      <c r="C36" s="169" t="s">
        <v>67</v>
      </c>
      <c r="D36" s="169" t="s">
        <v>67</v>
      </c>
      <c r="E36" s="169" t="s">
        <v>67</v>
      </c>
      <c r="F36" s="169" t="s">
        <v>67</v>
      </c>
      <c r="G36" s="169" t="s">
        <v>67</v>
      </c>
      <c r="H36" s="169" t="s">
        <v>67</v>
      </c>
      <c r="I36" s="169" t="s">
        <v>67</v>
      </c>
      <c r="J36" s="170" t="s">
        <v>67</v>
      </c>
      <c r="K36" s="18"/>
      <c r="L36" s="18"/>
      <c r="M36" s="18"/>
      <c r="N36" s="18"/>
      <c r="O36" s="18"/>
      <c r="P36" s="18"/>
    </row>
    <row r="37" spans="1:16" ht="15" customHeight="1" x14ac:dyDescent="0.25">
      <c r="A37" s="421" t="s">
        <v>683</v>
      </c>
      <c r="B37" s="422"/>
      <c r="C37" s="422"/>
      <c r="D37" s="422"/>
      <c r="E37" s="422"/>
      <c r="F37" s="422"/>
      <c r="G37" s="422"/>
      <c r="H37" s="422"/>
      <c r="I37" s="422"/>
      <c r="J37" s="423"/>
      <c r="K37" s="18"/>
      <c r="L37" s="18"/>
      <c r="M37" s="18"/>
      <c r="N37" s="18"/>
      <c r="O37" s="18"/>
      <c r="P37" s="18"/>
    </row>
    <row r="38" spans="1:16" x14ac:dyDescent="0.25">
      <c r="A38" s="421" t="s">
        <v>67</v>
      </c>
      <c r="B38" s="422"/>
      <c r="C38" s="422"/>
      <c r="D38" s="422"/>
      <c r="E38" s="422"/>
      <c r="F38" s="422"/>
      <c r="G38" s="422"/>
      <c r="H38" s="422"/>
      <c r="I38" s="422"/>
      <c r="J38" s="423"/>
      <c r="K38" s="18"/>
      <c r="L38" s="18"/>
      <c r="M38" s="18"/>
      <c r="N38" s="18"/>
      <c r="O38" s="18"/>
      <c r="P38" s="18"/>
    </row>
    <row r="39" spans="1:16" x14ac:dyDescent="0.25">
      <c r="A39" s="421" t="s">
        <v>68</v>
      </c>
      <c r="B39" s="422"/>
      <c r="C39" s="422"/>
      <c r="D39" s="422"/>
      <c r="E39" s="422"/>
      <c r="F39" s="422"/>
      <c r="G39" s="422"/>
      <c r="H39" s="422"/>
      <c r="I39" s="422"/>
      <c r="J39" s="423"/>
      <c r="K39" s="18"/>
      <c r="L39" s="18"/>
      <c r="M39" s="18"/>
      <c r="N39" s="18"/>
      <c r="O39" s="18"/>
      <c r="P39" s="18"/>
    </row>
    <row r="40" spans="1:16" x14ac:dyDescent="0.25">
      <c r="A40" s="421" t="s">
        <v>69</v>
      </c>
      <c r="B40" s="422"/>
      <c r="C40" s="422"/>
      <c r="D40" s="422"/>
      <c r="E40" s="422"/>
      <c r="F40" s="422"/>
      <c r="G40" s="422"/>
      <c r="H40" s="422"/>
      <c r="I40" s="422"/>
      <c r="J40" s="423"/>
      <c r="K40" s="18"/>
      <c r="L40" s="18"/>
      <c r="M40" s="18"/>
      <c r="N40" s="18"/>
      <c r="O40" s="18"/>
      <c r="P40" s="18"/>
    </row>
    <row r="41" spans="1:16" x14ac:dyDescent="0.25">
      <c r="A41" s="427" t="s">
        <v>70</v>
      </c>
      <c r="B41" s="428"/>
      <c r="C41" s="428"/>
      <c r="D41" s="428"/>
      <c r="E41" s="428"/>
      <c r="F41" s="428"/>
      <c r="G41" s="428"/>
      <c r="H41" s="428"/>
      <c r="I41" s="428"/>
      <c r="J41" s="429"/>
      <c r="K41" s="18"/>
      <c r="L41" s="18"/>
      <c r="M41" s="18"/>
      <c r="N41" s="18"/>
      <c r="O41" s="18"/>
      <c r="P41" s="18"/>
    </row>
    <row r="42" spans="1:16" x14ac:dyDescent="0.25">
      <c r="A42" s="421" t="s">
        <v>71</v>
      </c>
      <c r="B42" s="422"/>
      <c r="C42" s="422"/>
      <c r="D42" s="422"/>
      <c r="E42" s="422"/>
      <c r="F42" s="422"/>
      <c r="G42" s="422"/>
      <c r="H42" s="422"/>
      <c r="I42" s="422"/>
      <c r="J42" s="423"/>
      <c r="K42" s="18"/>
      <c r="L42" s="18"/>
      <c r="M42" s="18"/>
      <c r="N42" s="18"/>
      <c r="O42" s="18"/>
      <c r="P42" s="18"/>
    </row>
    <row r="43" spans="1:16" x14ac:dyDescent="0.25">
      <c r="A43" s="421" t="s">
        <v>67</v>
      </c>
      <c r="B43" s="422"/>
      <c r="C43" s="422"/>
      <c r="D43" s="422"/>
      <c r="E43" s="422"/>
      <c r="F43" s="422"/>
      <c r="G43" s="422"/>
      <c r="H43" s="422"/>
      <c r="I43" s="422"/>
      <c r="J43" s="423"/>
      <c r="K43" s="18"/>
      <c r="L43" s="18"/>
      <c r="M43" s="18"/>
      <c r="N43" s="18"/>
      <c r="O43" s="18"/>
      <c r="P43" s="18"/>
    </row>
    <row r="44" spans="1:16" x14ac:dyDescent="0.25">
      <c r="A44" s="424" t="s">
        <v>582</v>
      </c>
      <c r="B44" s="425"/>
      <c r="C44" s="425"/>
      <c r="D44" s="425"/>
      <c r="E44" s="425"/>
      <c r="F44" s="425"/>
      <c r="G44" s="425"/>
      <c r="H44" s="425"/>
      <c r="I44" s="425"/>
      <c r="J44" s="426"/>
      <c r="K44" s="18"/>
      <c r="L44" s="18"/>
      <c r="M44" s="18"/>
      <c r="N44" s="18"/>
      <c r="O44" s="18"/>
      <c r="P44" s="18"/>
    </row>
    <row r="45" spans="1:16" x14ac:dyDescent="0.25">
      <c r="A45" s="421" t="s">
        <v>72</v>
      </c>
      <c r="B45" s="422"/>
      <c r="C45" s="422"/>
      <c r="D45" s="422"/>
      <c r="E45" s="422"/>
      <c r="F45" s="422"/>
      <c r="G45" s="422"/>
      <c r="H45" s="422"/>
      <c r="I45" s="422"/>
      <c r="J45" s="423"/>
      <c r="K45" s="18"/>
      <c r="L45" s="18"/>
      <c r="M45" s="18"/>
      <c r="N45" s="18"/>
      <c r="O45" s="18"/>
      <c r="P45" s="18"/>
    </row>
    <row r="46" spans="1:16" x14ac:dyDescent="0.25">
      <c r="A46" s="421" t="s">
        <v>73</v>
      </c>
      <c r="B46" s="422"/>
      <c r="C46" s="422"/>
      <c r="D46" s="422"/>
      <c r="E46" s="422"/>
      <c r="F46" s="422"/>
      <c r="G46" s="422"/>
      <c r="H46" s="422"/>
      <c r="I46" s="422"/>
      <c r="J46" s="423"/>
      <c r="K46" s="18"/>
      <c r="L46" s="18"/>
      <c r="M46" s="18"/>
      <c r="N46" s="18"/>
      <c r="O46" s="18"/>
      <c r="P46" s="18"/>
    </row>
    <row r="47" spans="1:16" x14ac:dyDescent="0.25">
      <c r="A47" s="421" t="s">
        <v>676</v>
      </c>
      <c r="B47" s="422"/>
      <c r="C47" s="422"/>
      <c r="D47" s="422"/>
      <c r="E47" s="422"/>
      <c r="F47" s="422"/>
      <c r="G47" s="422"/>
      <c r="H47" s="422"/>
      <c r="I47" s="422"/>
      <c r="J47" s="423"/>
      <c r="K47" s="18"/>
      <c r="L47" s="18"/>
      <c r="M47" s="18"/>
      <c r="N47" s="18"/>
      <c r="O47" s="18"/>
      <c r="P47" s="18"/>
    </row>
    <row r="48" spans="1:16" x14ac:dyDescent="0.25">
      <c r="A48" s="421" t="s">
        <v>67</v>
      </c>
      <c r="B48" s="422"/>
      <c r="C48" s="422"/>
      <c r="D48" s="422"/>
      <c r="E48" s="422"/>
      <c r="F48" s="422"/>
      <c r="G48" s="422"/>
      <c r="H48" s="422"/>
      <c r="I48" s="422"/>
      <c r="J48" s="423"/>
      <c r="K48" s="18"/>
      <c r="L48" s="18"/>
      <c r="M48" s="18"/>
      <c r="N48" s="18"/>
      <c r="O48" s="18"/>
      <c r="P48" s="18"/>
    </row>
    <row r="49" spans="1:16" x14ac:dyDescent="0.25">
      <c r="A49" s="424" t="s">
        <v>583</v>
      </c>
      <c r="B49" s="425"/>
      <c r="C49" s="425"/>
      <c r="D49" s="425"/>
      <c r="E49" s="425"/>
      <c r="F49" s="425"/>
      <c r="G49" s="425"/>
      <c r="H49" s="425"/>
      <c r="I49" s="425"/>
      <c r="J49" s="426"/>
      <c r="K49" s="18"/>
      <c r="L49" s="18"/>
      <c r="M49" s="18"/>
      <c r="N49" s="18"/>
      <c r="O49" s="18"/>
      <c r="P49" s="18"/>
    </row>
    <row r="50" spans="1:16" x14ac:dyDescent="0.25">
      <c r="A50" s="165" t="s">
        <v>74</v>
      </c>
      <c r="B50" s="190"/>
      <c r="C50" s="190"/>
      <c r="D50" s="190"/>
      <c r="E50" s="190"/>
      <c r="F50" s="190"/>
      <c r="G50" s="190"/>
      <c r="H50" s="190"/>
      <c r="I50" s="190"/>
      <c r="J50" s="191"/>
      <c r="K50" s="18"/>
      <c r="L50" s="18"/>
      <c r="M50" s="18"/>
      <c r="N50" s="18"/>
      <c r="O50" s="18"/>
      <c r="P50" s="18"/>
    </row>
    <row r="51" spans="1:16" x14ac:dyDescent="0.25">
      <c r="A51" s="244" t="s">
        <v>687</v>
      </c>
      <c r="B51" s="190"/>
      <c r="C51" s="190"/>
      <c r="D51" s="190"/>
      <c r="E51" s="190"/>
      <c r="F51" s="190"/>
      <c r="G51" s="190"/>
      <c r="H51" s="190"/>
      <c r="I51" s="190"/>
      <c r="J51" s="191"/>
      <c r="K51" s="18"/>
      <c r="L51" s="18"/>
      <c r="M51" s="18"/>
      <c r="N51" s="18"/>
      <c r="O51" s="18"/>
      <c r="P51" s="18"/>
    </row>
    <row r="52" spans="1:16" x14ac:dyDescent="0.25">
      <c r="A52" s="421"/>
      <c r="B52" s="422"/>
      <c r="C52" s="422"/>
      <c r="D52" s="422"/>
      <c r="E52" s="422"/>
      <c r="F52" s="422"/>
      <c r="G52" s="422"/>
      <c r="H52" s="422"/>
      <c r="I52" s="422"/>
      <c r="J52" s="423"/>
      <c r="K52" s="18"/>
      <c r="L52" s="18"/>
      <c r="M52" s="18"/>
      <c r="N52" s="18"/>
      <c r="O52" s="18"/>
      <c r="P52" s="18"/>
    </row>
    <row r="53" spans="1:16" x14ac:dyDescent="0.25">
      <c r="A53" s="257"/>
      <c r="B53" s="257"/>
      <c r="C53" s="257"/>
      <c r="D53" s="257"/>
      <c r="E53" s="257"/>
      <c r="F53" s="257"/>
      <c r="G53" s="257"/>
      <c r="H53" s="257"/>
      <c r="I53" s="257"/>
      <c r="J53" s="257"/>
      <c r="K53" s="18"/>
      <c r="L53" s="18"/>
      <c r="M53" s="18"/>
      <c r="N53" s="18"/>
      <c r="O53" s="18"/>
      <c r="P53" s="18"/>
    </row>
    <row r="54" spans="1:16" x14ac:dyDescent="0.25">
      <c r="A54" s="245" t="s">
        <v>631</v>
      </c>
      <c r="B54" s="246"/>
      <c r="C54" s="246"/>
      <c r="D54" s="246"/>
      <c r="E54" s="246"/>
      <c r="F54" s="246"/>
      <c r="G54" s="246"/>
      <c r="H54" s="246"/>
      <c r="I54" s="246"/>
      <c r="J54" s="247"/>
    </row>
    <row r="55" spans="1:16" x14ac:dyDescent="0.25">
      <c r="A55" s="243" t="s">
        <v>628</v>
      </c>
      <c r="B55" s="33"/>
      <c r="C55" s="33"/>
      <c r="D55" s="33"/>
      <c r="E55" s="33"/>
      <c r="F55" s="33"/>
      <c r="G55" s="33"/>
      <c r="H55" s="33"/>
      <c r="I55" s="33"/>
      <c r="J55" s="159"/>
    </row>
    <row r="56" spans="1:16" x14ac:dyDescent="0.25">
      <c r="A56" s="244" t="s">
        <v>629</v>
      </c>
      <c r="B56" s="33"/>
      <c r="C56" s="33"/>
      <c r="D56" s="33"/>
      <c r="E56" s="33"/>
      <c r="F56" s="33"/>
      <c r="G56" s="33"/>
      <c r="H56" s="33"/>
      <c r="I56" s="33"/>
      <c r="J56" s="159"/>
    </row>
    <row r="57" spans="1:16" x14ac:dyDescent="0.25">
      <c r="A57" s="244" t="s">
        <v>627</v>
      </c>
      <c r="B57" s="33"/>
      <c r="C57" s="33"/>
      <c r="D57" s="33"/>
      <c r="E57" s="33"/>
      <c r="F57" s="33"/>
      <c r="G57" s="33"/>
      <c r="H57" s="33"/>
      <c r="I57" s="33"/>
      <c r="J57" s="159"/>
    </row>
    <row r="58" spans="1:16" x14ac:dyDescent="0.25">
      <c r="A58" s="166"/>
      <c r="B58" s="33"/>
      <c r="C58" s="33"/>
      <c r="D58" s="33"/>
      <c r="E58" s="33"/>
      <c r="F58" s="33"/>
      <c r="G58" s="33"/>
      <c r="H58" s="33"/>
      <c r="I58" s="33"/>
      <c r="J58" s="159"/>
    </row>
    <row r="59" spans="1:16" x14ac:dyDescent="0.25">
      <c r="A59" s="248"/>
      <c r="B59" s="248"/>
      <c r="C59" s="248"/>
      <c r="D59" s="248"/>
      <c r="E59" s="248"/>
      <c r="F59" s="248"/>
      <c r="G59" s="248"/>
      <c r="H59" s="248"/>
      <c r="I59" s="248"/>
      <c r="J59" s="248"/>
    </row>
    <row r="60" spans="1:16" x14ac:dyDescent="0.25">
      <c r="A60" s="245" t="s">
        <v>632</v>
      </c>
      <c r="B60" s="246"/>
      <c r="C60" s="246"/>
      <c r="D60" s="246"/>
      <c r="E60" s="246"/>
      <c r="F60" s="246"/>
      <c r="G60" s="246"/>
      <c r="H60" s="246"/>
      <c r="I60" s="246"/>
      <c r="J60" s="247"/>
    </row>
    <row r="61" spans="1:16" x14ac:dyDescent="0.25">
      <c r="A61" s="243" t="s">
        <v>635</v>
      </c>
      <c r="B61" s="33"/>
      <c r="C61" s="33"/>
      <c r="D61" s="33"/>
      <c r="E61" s="33"/>
      <c r="F61" s="33"/>
      <c r="G61" s="33"/>
      <c r="H61" s="33"/>
      <c r="I61" s="33"/>
      <c r="J61" s="159"/>
    </row>
    <row r="62" spans="1:16" x14ac:dyDescent="0.25">
      <c r="A62" s="244" t="s">
        <v>633</v>
      </c>
      <c r="B62" s="33"/>
      <c r="C62" s="33"/>
      <c r="D62" s="33"/>
      <c r="E62" s="33"/>
      <c r="F62" s="33"/>
      <c r="G62" s="33"/>
      <c r="H62" s="33"/>
      <c r="I62" s="33"/>
      <c r="J62" s="159"/>
    </row>
    <row r="63" spans="1:16" x14ac:dyDescent="0.25">
      <c r="A63" s="244" t="s">
        <v>634</v>
      </c>
      <c r="B63" s="33"/>
      <c r="C63" s="33"/>
      <c r="D63" s="33"/>
      <c r="E63" s="33"/>
      <c r="F63" s="33"/>
      <c r="G63" s="33"/>
      <c r="H63" s="33"/>
      <c r="I63" s="33"/>
      <c r="J63" s="159"/>
    </row>
    <row r="64" spans="1:16" x14ac:dyDescent="0.25">
      <c r="A64" s="249"/>
      <c r="B64" s="250"/>
      <c r="C64" s="250"/>
      <c r="D64" s="250"/>
      <c r="E64" s="250"/>
      <c r="F64" s="250"/>
      <c r="G64" s="250"/>
      <c r="H64" s="250"/>
      <c r="I64" s="250"/>
      <c r="J64" s="251"/>
    </row>
  </sheetData>
  <mergeCells count="15">
    <mergeCell ref="A22:J22"/>
    <mergeCell ref="A48:J48"/>
    <mergeCell ref="A49:J49"/>
    <mergeCell ref="A52:J52"/>
    <mergeCell ref="A42:J42"/>
    <mergeCell ref="A43:J43"/>
    <mergeCell ref="A44:J44"/>
    <mergeCell ref="A45:J45"/>
    <mergeCell ref="A46:J46"/>
    <mergeCell ref="A47:J47"/>
    <mergeCell ref="A41:J41"/>
    <mergeCell ref="A37:J37"/>
    <mergeCell ref="A38:J38"/>
    <mergeCell ref="A39:J39"/>
    <mergeCell ref="A40:J40"/>
  </mergeCells>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rowBreaks count="1" manualBreakCount="1">
    <brk id="35"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6EDD-EEF0-6446-BEB4-689A3CBD3E90}">
  <dimension ref="A1:R73"/>
  <sheetViews>
    <sheetView view="pageLayout" zoomScaleNormal="100" workbookViewId="0">
      <selection activeCell="B2" sqref="B2"/>
    </sheetView>
  </sheetViews>
  <sheetFormatPr defaultColWidth="11.125" defaultRowHeight="15" x14ac:dyDescent="0.25"/>
  <cols>
    <col min="1" max="1" width="16.125" style="2" customWidth="1"/>
    <col min="2" max="2" width="15.625" style="2" customWidth="1"/>
    <col min="3" max="3" width="16.125" style="2" customWidth="1"/>
    <col min="4" max="4" width="14.75" style="2" customWidth="1"/>
    <col min="5" max="5" width="18.5" style="2" customWidth="1"/>
    <col min="6" max="6" width="23" style="2" customWidth="1"/>
    <col min="7" max="8" width="16.125" style="2" customWidth="1"/>
    <col min="9" max="9" width="1.375" style="2" customWidth="1"/>
    <col min="10" max="12" width="16.125" style="2" customWidth="1"/>
    <col min="13" max="18" width="12" style="2" customWidth="1"/>
    <col min="19" max="16384" width="11.125" style="2"/>
  </cols>
  <sheetData>
    <row r="1" spans="1:16" s="8" customFormat="1" ht="21" x14ac:dyDescent="0.35">
      <c r="A1" s="239" t="str">
        <f>(Forside!$A$1)</f>
        <v>BRANDTEKNISK KONTROLPLAN FOR UDFØRELSE AF BRANDSIKRINGSTILTAG</v>
      </c>
      <c r="B1" s="239"/>
      <c r="C1" s="239"/>
      <c r="D1" s="239"/>
      <c r="E1" s="239"/>
      <c r="F1" s="239"/>
      <c r="G1" s="239"/>
      <c r="H1" s="239"/>
      <c r="I1" s="239"/>
      <c r="J1" s="239"/>
      <c r="K1" s="239"/>
      <c r="L1" s="240" t="s">
        <v>603</v>
      </c>
    </row>
    <row r="2" spans="1:16" x14ac:dyDescent="0.25">
      <c r="A2" s="24" t="s">
        <v>589</v>
      </c>
      <c r="B2" s="78" t="str">
        <f>_xlfn.CONCAT(Forside!B2," ","-"," ",Forside!C2)</f>
        <v>Skriv Projektnummer! - Skriv Projektnavn!</v>
      </c>
      <c r="C2" s="78"/>
      <c r="D2" s="78"/>
      <c r="E2" s="77"/>
      <c r="F2" s="77" t="s">
        <v>585</v>
      </c>
      <c r="G2" s="34" t="str">
        <f>Forside!$G$2</f>
        <v>Skriv udarbejdende! Initialer, Navn, Firma</v>
      </c>
      <c r="H2" s="34"/>
      <c r="I2" s="34"/>
      <c r="J2" s="77"/>
      <c r="K2" s="78"/>
      <c r="L2" s="79"/>
      <c r="M2" s="4"/>
      <c r="N2" s="4"/>
      <c r="O2" s="4"/>
      <c r="P2" s="4"/>
    </row>
    <row r="3" spans="1:16" x14ac:dyDescent="0.25">
      <c r="A3" s="24" t="s">
        <v>588</v>
      </c>
      <c r="B3" s="34" t="str">
        <f>Forside!B3</f>
        <v>Skriv Adresse!</v>
      </c>
      <c r="C3" s="34"/>
      <c r="D3" s="34"/>
      <c r="E3" s="77"/>
      <c r="F3" s="77" t="s">
        <v>586</v>
      </c>
      <c r="G3" s="34" t="str">
        <f>Forside!$G$3</f>
        <v>Skriv kontrollant! Initialer, Navn, Firma</v>
      </c>
      <c r="H3" s="34"/>
      <c r="I3" s="34"/>
      <c r="J3" s="77"/>
      <c r="K3" s="78"/>
      <c r="L3" s="76"/>
      <c r="M3" s="18"/>
      <c r="N3" s="18"/>
      <c r="O3" s="18"/>
      <c r="P3" s="18"/>
    </row>
    <row r="4" spans="1:16" x14ac:dyDescent="0.25">
      <c r="A4" s="24" t="s">
        <v>606</v>
      </c>
      <c r="B4" s="34" t="s">
        <v>597</v>
      </c>
      <c r="C4" s="34"/>
      <c r="D4" s="34"/>
      <c r="E4" s="77"/>
      <c r="F4" s="77" t="s">
        <v>625</v>
      </c>
      <c r="G4" s="175" t="str">
        <f>Forside!$G$4</f>
        <v>DD-MM-ÅÅÅÅ</v>
      </c>
      <c r="H4" s="80"/>
      <c r="I4" s="80"/>
      <c r="J4" s="34"/>
      <c r="K4" s="81"/>
      <c r="L4" s="82"/>
      <c r="M4" s="18"/>
      <c r="N4" s="18"/>
      <c r="O4" s="18"/>
      <c r="P4" s="18"/>
    </row>
    <row r="5" spans="1:16" x14ac:dyDescent="0.25">
      <c r="A5" s="172" t="s">
        <v>593</v>
      </c>
      <c r="B5" s="78" t="str">
        <f>Forside!B5</f>
        <v>Vælg Risikoklasse</v>
      </c>
      <c r="C5" s="34"/>
      <c r="D5" s="34"/>
      <c r="E5" s="34"/>
      <c r="F5" s="34"/>
      <c r="G5" s="78"/>
      <c r="H5" s="80"/>
      <c r="I5" s="80"/>
      <c r="J5" s="34"/>
      <c r="K5" s="81"/>
      <c r="L5" s="82"/>
      <c r="M5" s="18"/>
      <c r="N5" s="18"/>
      <c r="O5" s="18"/>
      <c r="P5" s="18"/>
    </row>
    <row r="6" spans="1:16" x14ac:dyDescent="0.25">
      <c r="A6" s="172" t="s">
        <v>594</v>
      </c>
      <c r="B6" s="78" t="str">
        <f>Forside!B6</f>
        <v>Vælg Brandklasse</v>
      </c>
      <c r="C6" s="34"/>
      <c r="D6" s="34"/>
      <c r="E6" s="77"/>
      <c r="F6" s="77" t="s">
        <v>338</v>
      </c>
      <c r="G6" s="78" t="b">
        <f>IF($B$7="Ja","100% da projektet omfatter mindre om- / tilbygning",IF($B$5=2,"15%, dog mindst 5 kontrolobjekter",IF($B$5=3,"25%, dog mindst 5 kontrolobjekter",IF($B$5=4,"35%, dog mindst 5 kontrolobjekter"))))</f>
        <v>0</v>
      </c>
      <c r="H6" s="34"/>
      <c r="I6" s="34"/>
      <c r="J6" s="34"/>
      <c r="K6" s="81"/>
      <c r="L6" s="82"/>
      <c r="M6" s="18"/>
      <c r="N6" s="18"/>
      <c r="O6" s="18"/>
      <c r="P6" s="18"/>
    </row>
    <row r="7" spans="1:16" x14ac:dyDescent="0.25">
      <c r="A7" s="49" t="s">
        <v>612</v>
      </c>
      <c r="B7" s="171" t="str">
        <f>Forside!B7</f>
        <v>Vælg</v>
      </c>
      <c r="C7" s="83"/>
      <c r="D7" s="83"/>
      <c r="E7" s="173"/>
      <c r="F7" s="171"/>
      <c r="G7" s="83"/>
      <c r="H7" s="83"/>
      <c r="I7" s="83"/>
      <c r="J7" s="83"/>
      <c r="K7" s="84"/>
      <c r="L7" s="85"/>
      <c r="M7" s="18"/>
      <c r="N7" s="18"/>
      <c r="O7" s="18"/>
      <c r="P7" s="18"/>
    </row>
    <row r="8" spans="1:16" x14ac:dyDescent="0.25">
      <c r="A8" s="18"/>
      <c r="B8" s="18"/>
      <c r="C8" s="18"/>
      <c r="D8" s="19"/>
      <c r="E8" s="19"/>
      <c r="F8" s="18"/>
      <c r="G8" s="19"/>
      <c r="H8" s="19"/>
      <c r="I8" s="19"/>
      <c r="J8" s="18"/>
      <c r="K8" s="19"/>
      <c r="L8" s="18"/>
      <c r="M8" s="18"/>
      <c r="N8" s="18"/>
      <c r="O8" s="18"/>
      <c r="P8" s="18"/>
    </row>
    <row r="9" spans="1:16" x14ac:dyDescent="0.25">
      <c r="A9" s="258"/>
      <c r="B9" s="259"/>
      <c r="C9" s="259"/>
      <c r="D9" s="260"/>
      <c r="E9" s="260"/>
      <c r="F9" s="259"/>
      <c r="G9" s="260"/>
      <c r="H9" s="368"/>
      <c r="I9" s="19"/>
      <c r="J9" s="258"/>
      <c r="K9" s="261" t="s">
        <v>636</v>
      </c>
      <c r="L9" s="262"/>
      <c r="M9" s="18"/>
      <c r="N9" s="18"/>
      <c r="O9" s="18"/>
      <c r="P9" s="18"/>
    </row>
    <row r="10" spans="1:16" x14ac:dyDescent="0.25">
      <c r="A10" s="266" t="s">
        <v>2</v>
      </c>
      <c r="B10" s="267" t="s">
        <v>3</v>
      </c>
      <c r="C10" s="268"/>
      <c r="D10" s="268"/>
      <c r="E10" s="210" t="s">
        <v>4</v>
      </c>
      <c r="F10" s="268"/>
      <c r="G10" s="268" t="s">
        <v>435</v>
      </c>
      <c r="H10" s="269" t="s">
        <v>584</v>
      </c>
      <c r="I10" s="263"/>
      <c r="J10" s="369" t="s">
        <v>5</v>
      </c>
      <c r="K10" s="268" t="s">
        <v>6</v>
      </c>
      <c r="L10" s="269" t="s">
        <v>7</v>
      </c>
      <c r="M10" s="18"/>
      <c r="N10" s="18"/>
      <c r="O10" s="18"/>
      <c r="P10" s="18"/>
    </row>
    <row r="11" spans="1:16" x14ac:dyDescent="0.25">
      <c r="A11" s="50" t="s">
        <v>8</v>
      </c>
      <c r="B11" s="25"/>
      <c r="C11" s="25"/>
      <c r="D11" s="27"/>
      <c r="E11" s="29"/>
      <c r="F11" s="25"/>
      <c r="G11" s="51"/>
      <c r="H11" s="51"/>
      <c r="I11" s="58"/>
      <c r="J11" s="51"/>
      <c r="K11" s="51"/>
      <c r="L11" s="27"/>
      <c r="M11" s="18"/>
      <c r="N11" s="18"/>
      <c r="O11" s="18"/>
      <c r="P11" s="18"/>
    </row>
    <row r="12" spans="1:16" x14ac:dyDescent="0.25">
      <c r="A12" s="52" t="s">
        <v>9</v>
      </c>
      <c r="B12" s="53" t="s">
        <v>10</v>
      </c>
      <c r="C12" s="33"/>
      <c r="D12" s="54"/>
      <c r="E12" s="55" t="str">
        <f>_xlfn.CONCAT(Forside!$B$2,"_M06_C10_KPLA-U_FLUGT")</f>
        <v>Skriv Projektnummer!_M06_C10_KPLA-U_FLUGT</v>
      </c>
      <c r="F12" s="33"/>
      <c r="G12" s="58" t="s">
        <v>438</v>
      </c>
      <c r="H12" s="58" t="e" cm="1">
        <f t="array" ref="H12">_xlfn.IFS($B$6=2,"Nej",$B$6=3,"Nej",$B$6=4,"Ja")</f>
        <v>#N/A</v>
      </c>
      <c r="I12" s="58"/>
      <c r="J12" s="174" t="str">
        <f>$G$4</f>
        <v>DD-MM-ÅÅÅÅ</v>
      </c>
      <c r="K12" s="88">
        <v>1</v>
      </c>
      <c r="L12" s="174" t="s">
        <v>11</v>
      </c>
      <c r="M12" s="18"/>
      <c r="N12" s="18"/>
      <c r="O12" s="18"/>
      <c r="P12" s="18"/>
    </row>
    <row r="13" spans="1:16" x14ac:dyDescent="0.25">
      <c r="A13" s="52" t="s">
        <v>12</v>
      </c>
      <c r="B13" s="53" t="s">
        <v>13</v>
      </c>
      <c r="C13" s="33"/>
      <c r="D13" s="54"/>
      <c r="E13" s="55" t="str">
        <f>_xlfn.CONCAT(Forside!$B$2,"_M06_C10_KPLA-U_SIKT")</f>
        <v>Skriv Projektnummer!_M06_C10_KPLA-U_SIKT</v>
      </c>
      <c r="F13" s="33"/>
      <c r="G13" s="58" t="s">
        <v>438</v>
      </c>
      <c r="H13" s="58" t="e" cm="1">
        <f t="array" ref="H13">_xlfn.IFS($B$6=2,"Nej",$B$6=3,"Nej",$B$6=4,"Ja")</f>
        <v>#N/A</v>
      </c>
      <c r="I13" s="58"/>
      <c r="J13" s="174" t="str">
        <f>$G$4</f>
        <v>DD-MM-ÅÅÅÅ</v>
      </c>
      <c r="K13" s="88">
        <v>1</v>
      </c>
      <c r="L13" s="174" t="s">
        <v>11</v>
      </c>
      <c r="M13" s="18"/>
      <c r="N13" s="18"/>
      <c r="O13" s="18"/>
      <c r="P13" s="18"/>
    </row>
    <row r="14" spans="1:16" x14ac:dyDescent="0.25">
      <c r="A14" s="52" t="s">
        <v>14</v>
      </c>
      <c r="B14" s="53" t="s">
        <v>15</v>
      </c>
      <c r="C14" s="33"/>
      <c r="D14" s="54"/>
      <c r="E14" s="55" t="str">
        <f>_xlfn.CONCAT(Forside!$B$2,"_M06_C10_KPLA-U_RED")</f>
        <v>Skriv Projektnummer!_M06_C10_KPLA-U_RED</v>
      </c>
      <c r="F14" s="33"/>
      <c r="G14" s="58" t="s">
        <v>438</v>
      </c>
      <c r="H14" s="58" t="e" cm="1">
        <f t="array" ref="H14">_xlfn.IFS($B$6=2,"Nej",$B$6=3,"Nej",$B$6=4,"Ja")</f>
        <v>#N/A</v>
      </c>
      <c r="I14" s="58"/>
      <c r="J14" s="174" t="str">
        <f t="shared" ref="J14:J15" si="0">$G$4</f>
        <v>DD-MM-ÅÅÅÅ</v>
      </c>
      <c r="K14" s="88">
        <v>1</v>
      </c>
      <c r="L14" s="174" t="s">
        <v>11</v>
      </c>
      <c r="M14" s="18"/>
      <c r="N14" s="18"/>
      <c r="O14" s="18"/>
      <c r="P14" s="18"/>
    </row>
    <row r="15" spans="1:16" x14ac:dyDescent="0.25">
      <c r="A15" s="52" t="s">
        <v>16</v>
      </c>
      <c r="B15" s="53" t="s">
        <v>17</v>
      </c>
      <c r="C15" s="33"/>
      <c r="D15" s="54"/>
      <c r="E15" s="55" t="str">
        <f>_xlfn.CONCAT(Forside!$B$2,"_M06_C10_KPLA-U_IND")</f>
        <v>Skriv Projektnummer!_M06_C10_KPLA-U_IND</v>
      </c>
      <c r="F15" s="33"/>
      <c r="G15" s="58" t="s">
        <v>438</v>
      </c>
      <c r="H15" s="58" t="e" cm="1">
        <f t="array" ref="H15">_xlfn.IFS($B$6=2,"Nej",$B$6=3,"Nej",$B$6=4,"Ja")</f>
        <v>#N/A</v>
      </c>
      <c r="I15" s="58"/>
      <c r="J15" s="174" t="str">
        <f t="shared" si="0"/>
        <v>DD-MM-ÅÅÅÅ</v>
      </c>
      <c r="K15" s="88">
        <v>1</v>
      </c>
      <c r="L15" s="174" t="s">
        <v>11</v>
      </c>
      <c r="M15" s="18"/>
      <c r="N15" s="18"/>
      <c r="O15" s="18"/>
      <c r="P15" s="18"/>
    </row>
    <row r="16" spans="1:16" x14ac:dyDescent="0.25">
      <c r="A16" s="55"/>
      <c r="B16" s="33"/>
      <c r="C16" s="33"/>
      <c r="D16" s="54"/>
      <c r="E16" s="55"/>
      <c r="F16" s="33"/>
      <c r="G16" s="58"/>
      <c r="H16" s="58"/>
      <c r="I16" s="58"/>
      <c r="J16" s="174"/>
      <c r="K16" s="57"/>
      <c r="L16" s="327"/>
      <c r="M16" s="18"/>
      <c r="N16" s="18"/>
      <c r="O16" s="18"/>
      <c r="P16" s="18"/>
    </row>
    <row r="17" spans="1:16" x14ac:dyDescent="0.25">
      <c r="A17" s="209" t="s">
        <v>2</v>
      </c>
      <c r="B17" s="213" t="s">
        <v>3</v>
      </c>
      <c r="C17" s="214"/>
      <c r="D17" s="208"/>
      <c r="E17" s="210" t="s">
        <v>4</v>
      </c>
      <c r="F17" s="214"/>
      <c r="G17" s="207" t="s">
        <v>435</v>
      </c>
      <c r="H17" s="207"/>
      <c r="I17" s="264"/>
      <c r="J17" s="207" t="s">
        <v>5</v>
      </c>
      <c r="K17" s="207" t="s">
        <v>6</v>
      </c>
      <c r="L17" s="208" t="s">
        <v>7</v>
      </c>
      <c r="M17" s="18"/>
      <c r="N17" s="18"/>
      <c r="O17" s="18"/>
      <c r="P17" s="18"/>
    </row>
    <row r="18" spans="1:16" x14ac:dyDescent="0.25">
      <c r="A18" s="50" t="s">
        <v>18</v>
      </c>
      <c r="B18" s="25"/>
      <c r="C18" s="25"/>
      <c r="D18" s="27"/>
      <c r="E18" s="29"/>
      <c r="F18" s="25"/>
      <c r="G18" s="51"/>
      <c r="H18" s="51"/>
      <c r="I18" s="58"/>
      <c r="J18" s="51"/>
      <c r="K18" s="51"/>
      <c r="L18" s="27"/>
      <c r="M18" s="18"/>
      <c r="N18" s="18"/>
      <c r="O18" s="18"/>
      <c r="P18" s="18"/>
    </row>
    <row r="19" spans="1:16" x14ac:dyDescent="0.25">
      <c r="A19" s="52" t="s">
        <v>19</v>
      </c>
      <c r="B19" s="33" t="s">
        <v>20</v>
      </c>
      <c r="C19" s="33"/>
      <c r="D19" s="54"/>
      <c r="E19" s="55" t="str">
        <f>_xlfn.CONCAT(Forside!$B$2,"_M06_C10_KPLA-U_ADSK")</f>
        <v>Skriv Projektnummer!_M06_C10_KPLA-U_ADSK</v>
      </c>
      <c r="F19" s="33"/>
      <c r="G19" s="58" t="s">
        <v>438</v>
      </c>
      <c r="H19" s="58" t="e" cm="1">
        <f t="array" ref="H19">_xlfn.IFS($B$6=2,"Nej",$B$6=3,"Nej",$B$6=4,"Ja")</f>
        <v>#N/A</v>
      </c>
      <c r="I19" s="58"/>
      <c r="J19" s="174" t="str">
        <f t="shared" ref="J19:J33" si="1">$G$4</f>
        <v>DD-MM-ÅÅÅÅ</v>
      </c>
      <c r="K19" s="88">
        <v>1</v>
      </c>
      <c r="L19" s="174" t="s">
        <v>11</v>
      </c>
      <c r="M19" s="18"/>
      <c r="N19" s="18"/>
      <c r="O19" s="18"/>
      <c r="P19" s="18"/>
    </row>
    <row r="20" spans="1:16" x14ac:dyDescent="0.25">
      <c r="A20" s="52" t="s">
        <v>21</v>
      </c>
      <c r="B20" s="33" t="s">
        <v>22</v>
      </c>
      <c r="C20" s="33"/>
      <c r="D20" s="54"/>
      <c r="E20" s="55" t="str">
        <f>_xlfn.CONCAT(Forside!$B$2,"_M06_C10_KPLA-U_DØR")</f>
        <v>Skriv Projektnummer!_M06_C10_KPLA-U_DØR</v>
      </c>
      <c r="F20" s="33"/>
      <c r="G20" s="58" t="s">
        <v>438</v>
      </c>
      <c r="H20" s="58" t="e" cm="1">
        <f t="array" ref="H20">_xlfn.IFS($B$6=2,"Nej",$B$6=3,"Nej",$B$6=4,"Ja")</f>
        <v>#N/A</v>
      </c>
      <c r="I20" s="58"/>
      <c r="J20" s="174" t="str">
        <f t="shared" si="1"/>
        <v>DD-MM-ÅÅÅÅ</v>
      </c>
      <c r="K20" s="88">
        <v>1</v>
      </c>
      <c r="L20" s="174" t="s">
        <v>11</v>
      </c>
      <c r="M20" s="18"/>
      <c r="N20" s="18"/>
      <c r="O20" s="18"/>
      <c r="P20" s="18"/>
    </row>
    <row r="21" spans="1:16" ht="15.6" customHeight="1" x14ac:dyDescent="0.25">
      <c r="A21" s="52" t="s">
        <v>23</v>
      </c>
      <c r="B21" s="33" t="s">
        <v>24</v>
      </c>
      <c r="C21" s="33"/>
      <c r="D21" s="54"/>
      <c r="E21" s="55" t="str">
        <f>_xlfn.CONCAT(Forside!$B$2,"_M06_C10_KPLA-U_IOF")</f>
        <v>Skriv Projektnummer!_M06_C10_KPLA-U_IOF</v>
      </c>
      <c r="F21" s="33"/>
      <c r="G21" s="58" t="s">
        <v>438</v>
      </c>
      <c r="H21" s="58" t="e" cm="1">
        <f t="array" ref="H21">_xlfn.IFS($B$6=2,"Nej",$B$6=3,"Nej",$B$6=4,"Ja")</f>
        <v>#N/A</v>
      </c>
      <c r="I21" s="58"/>
      <c r="J21" s="174" t="str">
        <f t="shared" si="1"/>
        <v>DD-MM-ÅÅÅÅ</v>
      </c>
      <c r="K21" s="88">
        <v>1</v>
      </c>
      <c r="L21" s="174" t="s">
        <v>11</v>
      </c>
      <c r="M21" s="18"/>
      <c r="N21" s="18"/>
      <c r="O21" s="18"/>
      <c r="P21" s="18"/>
    </row>
    <row r="22" spans="1:16" x14ac:dyDescent="0.25">
      <c r="A22" s="52" t="s">
        <v>25</v>
      </c>
      <c r="B22" s="33" t="s">
        <v>26</v>
      </c>
      <c r="C22" s="33"/>
      <c r="D22" s="54"/>
      <c r="E22" s="55" t="str">
        <f>_xlfn.CONCAT(Forside!$B$2,"_M06_C10_KPLA-U_UOF")</f>
        <v>Skriv Projektnummer!_M06_C10_KPLA-U_UOF</v>
      </c>
      <c r="F22" s="33"/>
      <c r="G22" s="58" t="s">
        <v>438</v>
      </c>
      <c r="H22" s="58" t="e" cm="1">
        <f t="array" ref="H22">_xlfn.IFS($B$6=2,"Nej",$B$6=3,"Nej",$B$6=4,"Ja")</f>
        <v>#N/A</v>
      </c>
      <c r="I22" s="58"/>
      <c r="J22" s="174" t="str">
        <f t="shared" si="1"/>
        <v>DD-MM-ÅÅÅÅ</v>
      </c>
      <c r="K22" s="88">
        <v>1</v>
      </c>
      <c r="L22" s="174" t="s">
        <v>11</v>
      </c>
      <c r="M22" s="18"/>
      <c r="N22" s="18"/>
      <c r="O22" s="18"/>
      <c r="P22" s="18"/>
    </row>
    <row r="23" spans="1:16" x14ac:dyDescent="0.25">
      <c r="A23" s="52" t="s">
        <v>27</v>
      </c>
      <c r="B23" s="33" t="s">
        <v>28</v>
      </c>
      <c r="C23" s="33"/>
      <c r="D23" s="54"/>
      <c r="E23" s="55" t="str">
        <f>_xlfn.CONCAT(Forside!$B$2,"_M06_C10_KPLA-U_ISO")</f>
        <v>Skriv Projektnummer!_M06_C10_KPLA-U_ISO</v>
      </c>
      <c r="F23" s="33"/>
      <c r="G23" s="58" t="s">
        <v>438</v>
      </c>
      <c r="H23" s="58" t="e" cm="1">
        <f t="array" ref="H23">_xlfn.IFS($B$6=2,"Nej",$B$6=3,"Nej",$B$6=4,"Ja")</f>
        <v>#N/A</v>
      </c>
      <c r="I23" s="58"/>
      <c r="J23" s="174" t="str">
        <f t="shared" si="1"/>
        <v>DD-MM-ÅÅÅÅ</v>
      </c>
      <c r="K23" s="88">
        <v>1</v>
      </c>
      <c r="L23" s="174" t="s">
        <v>11</v>
      </c>
      <c r="M23" s="4"/>
      <c r="N23" s="4"/>
      <c r="O23" s="4"/>
      <c r="P23" s="4"/>
    </row>
    <row r="24" spans="1:16" x14ac:dyDescent="0.25">
      <c r="A24" s="55"/>
      <c r="B24" s="33"/>
      <c r="C24" s="33"/>
      <c r="D24" s="54"/>
      <c r="E24" s="55"/>
      <c r="F24" s="33"/>
      <c r="G24" s="58"/>
      <c r="H24" s="58"/>
      <c r="I24" s="58"/>
      <c r="J24" s="174"/>
      <c r="K24" s="57"/>
      <c r="L24" s="327"/>
      <c r="M24" s="18"/>
      <c r="N24" s="18"/>
      <c r="O24" s="18"/>
      <c r="P24" s="18"/>
    </row>
    <row r="25" spans="1:16" x14ac:dyDescent="0.25">
      <c r="A25" s="209" t="s">
        <v>2</v>
      </c>
      <c r="B25" s="213" t="s">
        <v>3</v>
      </c>
      <c r="C25" s="214"/>
      <c r="D25" s="208"/>
      <c r="E25" s="210" t="s">
        <v>4</v>
      </c>
      <c r="F25" s="214"/>
      <c r="G25" s="207" t="s">
        <v>435</v>
      </c>
      <c r="H25" s="207"/>
      <c r="I25" s="264"/>
      <c r="J25" s="207" t="s">
        <v>5</v>
      </c>
      <c r="K25" s="207" t="s">
        <v>6</v>
      </c>
      <c r="L25" s="208" t="s">
        <v>7</v>
      </c>
      <c r="M25" s="4"/>
      <c r="N25" s="4"/>
      <c r="O25" s="4"/>
      <c r="P25" s="4"/>
    </row>
    <row r="26" spans="1:16" x14ac:dyDescent="0.25">
      <c r="A26" s="50" t="s">
        <v>29</v>
      </c>
      <c r="B26" s="25"/>
      <c r="C26" s="25"/>
      <c r="D26" s="27"/>
      <c r="E26" s="29"/>
      <c r="F26" s="25"/>
      <c r="G26" s="51"/>
      <c r="H26" s="51"/>
      <c r="I26" s="58"/>
      <c r="J26" s="51"/>
      <c r="K26" s="51"/>
      <c r="L26" s="176"/>
      <c r="M26" s="18"/>
      <c r="N26" s="18"/>
      <c r="O26" s="18"/>
      <c r="P26" s="18"/>
    </row>
    <row r="27" spans="1:16" x14ac:dyDescent="0.25">
      <c r="A27" s="60" t="s">
        <v>30</v>
      </c>
      <c r="B27" s="33" t="s">
        <v>31</v>
      </c>
      <c r="C27" s="33"/>
      <c r="D27" s="54"/>
      <c r="E27" s="55" t="str">
        <f>_xlfn.CONCAT(Forside!$B$2,"_M06_C10_KPLA-U_HS")</f>
        <v>Skriv Projektnummer!_M06_C10_KPLA-U_HS</v>
      </c>
      <c r="F27" s="33"/>
      <c r="G27" s="58" t="s">
        <v>438</v>
      </c>
      <c r="H27" s="58" t="e" cm="1">
        <f t="array" ref="H27">_xlfn.IFS($B$6=2,"Nej",$B$6=3,"Nej",$B$6=4,"Ja")</f>
        <v>#N/A</v>
      </c>
      <c r="I27" s="58"/>
      <c r="J27" s="174" t="str">
        <f t="shared" ref="J27:J34" si="2">$G$4</f>
        <v>DD-MM-ÅÅÅÅ</v>
      </c>
      <c r="K27" s="88">
        <v>1</v>
      </c>
      <c r="L27" s="174" t="s">
        <v>11</v>
      </c>
      <c r="M27" s="18"/>
      <c r="N27" s="18"/>
      <c r="O27" s="18"/>
      <c r="P27" s="18"/>
    </row>
    <row r="28" spans="1:16" x14ac:dyDescent="0.25">
      <c r="A28" s="60" t="s">
        <v>32</v>
      </c>
      <c r="B28" s="33" t="s">
        <v>33</v>
      </c>
      <c r="C28" s="33"/>
      <c r="D28" s="54"/>
      <c r="E28" s="55" t="str">
        <f>_xlfn.CONCAT(Forside!$B$2,"_M06_C10_KPLA-U_RU")</f>
        <v>Skriv Projektnummer!_M06_C10_KPLA-U_RU</v>
      </c>
      <c r="F28" s="33"/>
      <c r="G28" s="58" t="s">
        <v>438</v>
      </c>
      <c r="H28" s="58" t="e" cm="1">
        <f t="array" ref="H28">_xlfn.IFS($B$6=2,"Nej",$B$6=3,"Nej",$B$6=4,"Ja")</f>
        <v>#N/A</v>
      </c>
      <c r="I28" s="58"/>
      <c r="J28" s="174" t="str">
        <f t="shared" si="2"/>
        <v>DD-MM-ÅÅÅÅ</v>
      </c>
      <c r="K28" s="88">
        <v>1</v>
      </c>
      <c r="L28" s="174" t="s">
        <v>11</v>
      </c>
      <c r="M28" s="18"/>
      <c r="N28" s="18"/>
      <c r="O28" s="18"/>
      <c r="P28" s="18"/>
    </row>
    <row r="29" spans="1:16" x14ac:dyDescent="0.25">
      <c r="A29" s="60" t="s">
        <v>34</v>
      </c>
      <c r="B29" s="33" t="s">
        <v>35</v>
      </c>
      <c r="C29" s="33"/>
      <c r="D29" s="54"/>
      <c r="E29" s="55" t="str">
        <f>_xlfn.CONCAT(Forside!$B$2,"_M06_C10_KPLA-U_RAA")</f>
        <v>Skriv Projektnummer!_M06_C10_KPLA-U_RAA</v>
      </c>
      <c r="F29" s="33"/>
      <c r="G29" s="58" t="s">
        <v>438</v>
      </c>
      <c r="H29" s="58" t="e" cm="1">
        <f t="array" ref="H29">_xlfn.IFS($B$6=2,"Nej",$B$6=3,"Nej",$B$6=4,"Ja")</f>
        <v>#N/A</v>
      </c>
      <c r="I29" s="58"/>
      <c r="J29" s="174" t="str">
        <f t="shared" si="2"/>
        <v>DD-MM-ÅÅÅÅ</v>
      </c>
      <c r="K29" s="88">
        <v>1</v>
      </c>
      <c r="L29" s="174" t="s">
        <v>11</v>
      </c>
      <c r="M29" s="18"/>
      <c r="N29" s="18"/>
      <c r="O29" s="18"/>
      <c r="P29" s="18"/>
    </row>
    <row r="30" spans="1:16" x14ac:dyDescent="0.25">
      <c r="A30" s="60" t="s">
        <v>439</v>
      </c>
      <c r="B30" s="33" t="s">
        <v>440</v>
      </c>
      <c r="C30" s="33"/>
      <c r="D30" s="54"/>
      <c r="E30" s="55" t="str">
        <f>_xlfn.CONCAT(Forside!$B$2,"_M06_C10_KPLA-U_SV")</f>
        <v>Skriv Projektnummer!_M06_C10_KPLA-U_SV</v>
      </c>
      <c r="F30" s="33"/>
      <c r="G30" s="58" t="s">
        <v>438</v>
      </c>
      <c r="H30" s="58" t="e" cm="1">
        <f t="array" ref="H30">_xlfn.IFS($B$6=2,"Nej",$B$6=3,"Nej",$B$6=4,"Ja")</f>
        <v>#N/A</v>
      </c>
      <c r="I30" s="58"/>
      <c r="J30" s="174" t="str">
        <f t="shared" si="2"/>
        <v>DD-MM-ÅÅÅÅ</v>
      </c>
      <c r="K30" s="88">
        <v>1</v>
      </c>
      <c r="L30" s="174" t="s">
        <v>11</v>
      </c>
      <c r="M30" s="18"/>
      <c r="N30" s="18"/>
      <c r="O30" s="18"/>
      <c r="P30" s="18"/>
    </row>
    <row r="31" spans="1:16" x14ac:dyDescent="0.25">
      <c r="A31" s="60" t="s">
        <v>36</v>
      </c>
      <c r="B31" s="33" t="s">
        <v>37</v>
      </c>
      <c r="C31" s="33"/>
      <c r="D31" s="54"/>
      <c r="E31" s="55" t="str">
        <f>_xlfn.CONCAT(Forside!$B$2,"_M06_C10_KPLA-U_STIG")</f>
        <v>Skriv Projektnummer!_M06_C10_KPLA-U_STIG</v>
      </c>
      <c r="F31" s="33"/>
      <c r="G31" s="58" t="s">
        <v>438</v>
      </c>
      <c r="H31" s="58" t="e" cm="1">
        <f t="array" ref="H31">_xlfn.IFS($B$6=2,"Nej",$B$6=3,"Nej",$B$6=4,"Ja")</f>
        <v>#N/A</v>
      </c>
      <c r="I31" s="58"/>
      <c r="J31" s="174" t="str">
        <f t="shared" si="2"/>
        <v>DD-MM-ÅÅÅÅ</v>
      </c>
      <c r="K31" s="88">
        <v>1</v>
      </c>
      <c r="L31" s="174" t="s">
        <v>11</v>
      </c>
      <c r="M31" s="18"/>
      <c r="N31" s="18"/>
      <c r="O31" s="18"/>
      <c r="P31" s="18"/>
    </row>
    <row r="32" spans="1:16" x14ac:dyDescent="0.25">
      <c r="A32" s="60" t="s">
        <v>38</v>
      </c>
      <c r="B32" s="33" t="s">
        <v>39</v>
      </c>
      <c r="C32" s="33"/>
      <c r="D32" s="54"/>
      <c r="E32" s="55" t="str">
        <f>_xlfn.CONCAT(Forside!$B$2,"_M06_C10_KPLA-U_ABDL")</f>
        <v>Skriv Projektnummer!_M06_C10_KPLA-U_ABDL</v>
      </c>
      <c r="F32" s="33"/>
      <c r="G32" s="58" t="s">
        <v>438</v>
      </c>
      <c r="H32" s="58" t="e" cm="1">
        <f t="array" ref="H32">_xlfn.IFS($B$6=2,"Nej",$B$6=3,"Nej",$B$6=4,"Ja")</f>
        <v>#N/A</v>
      </c>
      <c r="I32" s="58"/>
      <c r="J32" s="174" t="str">
        <f t="shared" si="2"/>
        <v>DD-MM-ÅÅÅÅ</v>
      </c>
      <c r="K32" s="88">
        <v>1</v>
      </c>
      <c r="L32" s="174" t="s">
        <v>11</v>
      </c>
      <c r="M32" s="18"/>
      <c r="N32" s="18"/>
      <c r="O32" s="18"/>
      <c r="P32" s="18"/>
    </row>
    <row r="33" spans="1:16" x14ac:dyDescent="0.25">
      <c r="A33" s="52" t="s">
        <v>40</v>
      </c>
      <c r="B33" s="53" t="s">
        <v>41</v>
      </c>
      <c r="C33" s="33"/>
      <c r="D33" s="54"/>
      <c r="E33" s="55" t="str">
        <f>_xlfn.CONCAT(Forside!$B$2,"_M06_C10_KPLA-U_BTÆT")</f>
        <v>Skriv Projektnummer!_M06_C10_KPLA-U_BTÆT</v>
      </c>
      <c r="F33" s="33"/>
      <c r="G33" s="58" t="s">
        <v>438</v>
      </c>
      <c r="H33" s="58" t="e" cm="1">
        <f t="array" ref="H33">_xlfn.IFS($B$6=2,"Nej",$B$6=3,"Nej",$B$6=4,"Ja")</f>
        <v>#N/A</v>
      </c>
      <c r="I33" s="58"/>
      <c r="J33" s="174" t="str">
        <f t="shared" si="1"/>
        <v>DD-MM-ÅÅÅÅ</v>
      </c>
      <c r="K33" s="88">
        <v>1</v>
      </c>
      <c r="L33" s="174" t="s">
        <v>11</v>
      </c>
      <c r="M33" s="18"/>
      <c r="N33" s="18"/>
      <c r="O33" s="18"/>
      <c r="P33" s="18"/>
    </row>
    <row r="34" spans="1:16" x14ac:dyDescent="0.25">
      <c r="A34" s="60" t="s">
        <v>42</v>
      </c>
      <c r="B34" s="33" t="s">
        <v>43</v>
      </c>
      <c r="C34" s="33"/>
      <c r="D34" s="54"/>
      <c r="E34" s="55" t="str">
        <f>_xlfn.CONCAT(Forside!$B$2,"_M06_C10_KPLA-U_RØR")</f>
        <v>Skriv Projektnummer!_M06_C10_KPLA-U_RØR</v>
      </c>
      <c r="F34" s="33"/>
      <c r="G34" s="58" t="s">
        <v>438</v>
      </c>
      <c r="H34" s="58" t="e" cm="1">
        <f t="array" ref="H34">_xlfn.IFS($B$6=2,"Nej",$B$6=3,"Nej",$B$6=4,"Ja")</f>
        <v>#N/A</v>
      </c>
      <c r="I34" s="58"/>
      <c r="J34" s="174" t="str">
        <f t="shared" si="2"/>
        <v>DD-MM-ÅÅÅÅ</v>
      </c>
      <c r="K34" s="88">
        <v>1</v>
      </c>
      <c r="L34" s="174" t="s">
        <v>11</v>
      </c>
      <c r="M34" s="18"/>
      <c r="N34" s="18"/>
      <c r="O34" s="18"/>
      <c r="P34" s="18"/>
    </row>
    <row r="35" spans="1:16" x14ac:dyDescent="0.25">
      <c r="A35" s="55"/>
      <c r="B35" s="33"/>
      <c r="C35" s="33"/>
      <c r="D35" s="54"/>
      <c r="E35" s="55"/>
      <c r="F35" s="33"/>
      <c r="G35" s="58"/>
      <c r="H35" s="58"/>
      <c r="I35" s="58"/>
      <c r="J35" s="174"/>
      <c r="K35" s="57"/>
      <c r="L35" s="327"/>
      <c r="M35" s="18"/>
      <c r="N35" s="18"/>
      <c r="O35" s="18"/>
      <c r="P35" s="18"/>
    </row>
    <row r="36" spans="1:16" x14ac:dyDescent="0.25">
      <c r="A36" s="211" t="s">
        <v>2</v>
      </c>
      <c r="B36" s="215" t="s">
        <v>3</v>
      </c>
      <c r="C36" s="216"/>
      <c r="D36" s="212"/>
      <c r="E36" s="217" t="s">
        <v>44</v>
      </c>
      <c r="F36" s="216"/>
      <c r="G36" s="207"/>
      <c r="H36" s="210"/>
      <c r="I36" s="265"/>
      <c r="J36" s="217"/>
      <c r="K36" s="217"/>
      <c r="L36" s="217"/>
      <c r="M36" s="18"/>
      <c r="N36" s="18"/>
      <c r="O36" s="18"/>
      <c r="P36" s="18"/>
    </row>
    <row r="37" spans="1:16" x14ac:dyDescent="0.25">
      <c r="A37" s="61" t="s">
        <v>45</v>
      </c>
      <c r="B37" s="62"/>
      <c r="C37" s="62"/>
      <c r="D37" s="63"/>
      <c r="E37" s="64"/>
      <c r="F37" s="62"/>
      <c r="G37" s="86"/>
      <c r="H37" s="64"/>
      <c r="I37" s="68"/>
      <c r="J37" s="64"/>
      <c r="K37" s="64"/>
      <c r="L37" s="64"/>
      <c r="M37" s="18"/>
      <c r="N37" s="18"/>
      <c r="O37" s="18"/>
      <c r="P37" s="18"/>
    </row>
    <row r="38" spans="1:16" s="11" customFormat="1" x14ac:dyDescent="0.25">
      <c r="A38" s="65" t="s">
        <v>49</v>
      </c>
      <c r="B38" s="66" t="s">
        <v>436</v>
      </c>
      <c r="C38" s="66"/>
      <c r="D38" s="67"/>
      <c r="E38" s="68" t="s">
        <v>48</v>
      </c>
      <c r="F38" s="66"/>
      <c r="G38" s="87" t="s">
        <v>11</v>
      </c>
      <c r="H38" s="331" t="s">
        <v>11</v>
      </c>
      <c r="I38" s="87"/>
      <c r="J38" s="56" t="s">
        <v>11</v>
      </c>
      <c r="K38" s="329" t="s">
        <v>11</v>
      </c>
      <c r="L38" s="327" t="s">
        <v>11</v>
      </c>
      <c r="M38" s="18"/>
      <c r="N38" s="18"/>
      <c r="O38" s="18"/>
      <c r="P38" s="18"/>
    </row>
    <row r="39" spans="1:16" x14ac:dyDescent="0.25">
      <c r="A39" s="65" t="s">
        <v>52</v>
      </c>
      <c r="B39" s="66" t="s">
        <v>53</v>
      </c>
      <c r="C39" s="66"/>
      <c r="D39" s="67"/>
      <c r="E39" s="68" t="s">
        <v>48</v>
      </c>
      <c r="F39" s="66"/>
      <c r="G39" s="87" t="s">
        <v>11</v>
      </c>
      <c r="H39" s="331" t="s">
        <v>11</v>
      </c>
      <c r="I39" s="87"/>
      <c r="J39" s="56" t="s">
        <v>11</v>
      </c>
      <c r="K39" s="329" t="s">
        <v>11</v>
      </c>
      <c r="L39" s="327" t="s">
        <v>11</v>
      </c>
      <c r="M39" s="18"/>
      <c r="N39" s="18"/>
      <c r="O39" s="18"/>
      <c r="P39" s="18"/>
    </row>
    <row r="40" spans="1:16" x14ac:dyDescent="0.25">
      <c r="A40" s="65" t="s">
        <v>50</v>
      </c>
      <c r="B40" s="66" t="s">
        <v>51</v>
      </c>
      <c r="C40" s="66"/>
      <c r="D40" s="67"/>
      <c r="E40" s="68" t="s">
        <v>48</v>
      </c>
      <c r="F40" s="66"/>
      <c r="G40" s="87" t="s">
        <v>11</v>
      </c>
      <c r="H40" s="331" t="s">
        <v>11</v>
      </c>
      <c r="I40" s="87"/>
      <c r="J40" s="56" t="s">
        <v>11</v>
      </c>
      <c r="K40" s="329" t="s">
        <v>11</v>
      </c>
      <c r="L40" s="327" t="s">
        <v>11</v>
      </c>
      <c r="M40" s="18"/>
      <c r="N40" s="18"/>
      <c r="O40" s="18"/>
      <c r="P40" s="18"/>
    </row>
    <row r="41" spans="1:16" x14ac:dyDescent="0.25">
      <c r="A41" s="60" t="s">
        <v>58</v>
      </c>
      <c r="B41" s="66" t="s">
        <v>59</v>
      </c>
      <c r="C41" s="66"/>
      <c r="D41" s="67"/>
      <c r="E41" s="68" t="s">
        <v>48</v>
      </c>
      <c r="F41" s="66"/>
      <c r="G41" s="87" t="s">
        <v>11</v>
      </c>
      <c r="H41" s="331" t="s">
        <v>11</v>
      </c>
      <c r="I41" s="87"/>
      <c r="J41" s="56" t="s">
        <v>11</v>
      </c>
      <c r="K41" s="329" t="s">
        <v>11</v>
      </c>
      <c r="L41" s="327" t="s">
        <v>11</v>
      </c>
      <c r="M41" s="18"/>
      <c r="N41" s="18"/>
      <c r="O41" s="18"/>
      <c r="P41" s="18"/>
    </row>
    <row r="42" spans="1:16" x14ac:dyDescent="0.25">
      <c r="A42" s="65" t="s">
        <v>54</v>
      </c>
      <c r="B42" s="66" t="s">
        <v>55</v>
      </c>
      <c r="C42" s="66"/>
      <c r="D42" s="67"/>
      <c r="E42" s="68" t="s">
        <v>48</v>
      </c>
      <c r="F42" s="66"/>
      <c r="G42" s="87" t="s">
        <v>11</v>
      </c>
      <c r="H42" s="331" t="s">
        <v>11</v>
      </c>
      <c r="I42" s="87"/>
      <c r="J42" s="56" t="s">
        <v>11</v>
      </c>
      <c r="K42" s="329" t="s">
        <v>11</v>
      </c>
      <c r="L42" s="327" t="s">
        <v>11</v>
      </c>
      <c r="M42" s="18"/>
      <c r="N42" s="18"/>
      <c r="O42" s="18"/>
      <c r="P42" s="18"/>
    </row>
    <row r="43" spans="1:16" x14ac:dyDescent="0.25">
      <c r="A43" s="65" t="s">
        <v>56</v>
      </c>
      <c r="B43" s="66" t="s">
        <v>57</v>
      </c>
      <c r="C43" s="66"/>
      <c r="D43" s="67"/>
      <c r="E43" s="68" t="s">
        <v>48</v>
      </c>
      <c r="F43" s="66"/>
      <c r="G43" s="87" t="s">
        <v>11</v>
      </c>
      <c r="H43" s="331" t="s">
        <v>11</v>
      </c>
      <c r="I43" s="87"/>
      <c r="J43" s="56" t="s">
        <v>11</v>
      </c>
      <c r="K43" s="329" t="s">
        <v>11</v>
      </c>
      <c r="L43" s="327" t="s">
        <v>11</v>
      </c>
      <c r="M43" s="18"/>
      <c r="N43" s="18"/>
      <c r="O43" s="18"/>
      <c r="P43" s="18"/>
    </row>
    <row r="44" spans="1:16" x14ac:dyDescent="0.25">
      <c r="A44" s="65" t="s">
        <v>46</v>
      </c>
      <c r="B44" s="66" t="s">
        <v>47</v>
      </c>
      <c r="C44" s="66"/>
      <c r="D44" s="67"/>
      <c r="E44" s="68" t="s">
        <v>48</v>
      </c>
      <c r="F44" s="66"/>
      <c r="G44" s="87" t="s">
        <v>11</v>
      </c>
      <c r="H44" s="331" t="s">
        <v>11</v>
      </c>
      <c r="I44" s="87"/>
      <c r="J44" s="56" t="s">
        <v>11</v>
      </c>
      <c r="K44" s="329" t="s">
        <v>11</v>
      </c>
      <c r="L44" s="327" t="s">
        <v>11</v>
      </c>
      <c r="M44" s="18"/>
      <c r="N44" s="18"/>
      <c r="O44" s="18"/>
      <c r="P44" s="18"/>
    </row>
    <row r="45" spans="1:16" x14ac:dyDescent="0.25">
      <c r="A45" s="69"/>
      <c r="B45" s="70"/>
      <c r="C45" s="70"/>
      <c r="D45" s="71"/>
      <c r="E45" s="69"/>
      <c r="F45" s="70"/>
      <c r="G45" s="72"/>
      <c r="H45" s="332"/>
      <c r="I45" s="58"/>
      <c r="J45" s="73"/>
      <c r="K45" s="330"/>
      <c r="L45" s="328"/>
      <c r="M45" s="18"/>
      <c r="N45" s="18"/>
      <c r="O45" s="18"/>
      <c r="P45" s="18"/>
    </row>
    <row r="46" spans="1:16" x14ac:dyDescent="0.25">
      <c r="A46" s="74" t="s">
        <v>60</v>
      </c>
      <c r="B46" s="33"/>
      <c r="C46" s="33"/>
      <c r="D46" s="33"/>
      <c r="E46" s="33"/>
      <c r="F46" s="33"/>
      <c r="G46" s="33"/>
      <c r="H46" s="33"/>
      <c r="I46" s="33"/>
      <c r="J46" s="75"/>
      <c r="K46" s="53"/>
      <c r="L46" s="75"/>
      <c r="M46" s="18"/>
      <c r="N46" s="18"/>
      <c r="O46" s="18"/>
      <c r="P46" s="18"/>
    </row>
    <row r="47" spans="1:16" x14ac:dyDescent="0.25">
      <c r="A47" s="33"/>
      <c r="B47" s="33"/>
      <c r="C47" s="33"/>
      <c r="D47" s="33"/>
      <c r="E47" s="33"/>
      <c r="F47" s="33"/>
      <c r="G47" s="33"/>
      <c r="H47" s="33"/>
      <c r="I47" s="33"/>
      <c r="J47" s="33"/>
      <c r="K47" s="33"/>
      <c r="L47" s="33"/>
    </row>
    <row r="48" spans="1:16" x14ac:dyDescent="0.25">
      <c r="A48" s="32"/>
      <c r="B48" s="33"/>
      <c r="C48" s="33"/>
      <c r="D48" s="33"/>
      <c r="E48" s="33"/>
      <c r="F48" s="33"/>
      <c r="G48" s="33"/>
      <c r="H48" s="33"/>
      <c r="I48" s="33"/>
      <c r="J48" s="33"/>
      <c r="K48" s="33"/>
      <c r="L48" s="33"/>
      <c r="M48" s="18"/>
      <c r="N48" s="18"/>
      <c r="O48" s="18"/>
      <c r="P48" s="18"/>
    </row>
    <row r="49" spans="1:18" x14ac:dyDescent="0.25">
      <c r="A49" s="32"/>
      <c r="B49" s="33"/>
      <c r="C49" s="33"/>
      <c r="D49" s="33"/>
      <c r="E49" s="33"/>
      <c r="F49" s="33"/>
      <c r="G49" s="33"/>
      <c r="H49" s="33"/>
      <c r="I49" s="33"/>
      <c r="J49" s="33"/>
      <c r="K49" s="33"/>
      <c r="L49" s="33"/>
      <c r="M49" s="18"/>
      <c r="N49" s="18"/>
      <c r="O49" s="18"/>
      <c r="P49" s="18"/>
    </row>
    <row r="51" spans="1:18" x14ac:dyDescent="0.25">
      <c r="A51" s="18"/>
      <c r="B51" s="18"/>
      <c r="C51" s="18"/>
      <c r="D51" s="18"/>
      <c r="E51" s="18"/>
      <c r="F51" s="18"/>
      <c r="G51" s="18"/>
      <c r="H51" s="18"/>
      <c r="I51" s="18"/>
      <c r="J51" s="18"/>
      <c r="K51" s="18"/>
      <c r="L51" s="18"/>
      <c r="M51" s="18"/>
      <c r="N51" s="18"/>
      <c r="O51" s="18"/>
      <c r="P51" s="18"/>
      <c r="Q51" s="18"/>
      <c r="R51" s="18"/>
    </row>
    <row r="52" spans="1:18" x14ac:dyDescent="0.25">
      <c r="A52" s="18"/>
      <c r="B52" s="18"/>
      <c r="C52" s="18"/>
      <c r="D52" s="18"/>
      <c r="E52" s="18"/>
      <c r="F52" s="18"/>
      <c r="G52" s="18"/>
      <c r="H52" s="18"/>
      <c r="I52" s="18"/>
      <c r="J52" s="18"/>
      <c r="K52" s="18"/>
      <c r="L52" s="18"/>
      <c r="M52" s="18"/>
      <c r="N52" s="18"/>
      <c r="O52" s="18"/>
      <c r="P52" s="18"/>
      <c r="Q52" s="18"/>
      <c r="R52" s="18"/>
    </row>
    <row r="53" spans="1:18" x14ac:dyDescent="0.25">
      <c r="A53" s="18"/>
      <c r="B53" s="18"/>
      <c r="C53" s="18"/>
      <c r="D53" s="18"/>
      <c r="E53" s="18"/>
      <c r="F53" s="18"/>
      <c r="G53" s="18"/>
      <c r="H53" s="18"/>
      <c r="I53" s="18"/>
      <c r="J53" s="18"/>
      <c r="K53" s="18"/>
      <c r="L53" s="18"/>
      <c r="M53" s="18"/>
      <c r="N53" s="18"/>
      <c r="O53" s="18"/>
      <c r="P53" s="18"/>
      <c r="Q53" s="18"/>
      <c r="R53" s="18"/>
    </row>
    <row r="54" spans="1:18" x14ac:dyDescent="0.25">
      <c r="A54" s="18"/>
      <c r="B54" s="18"/>
      <c r="C54" s="18"/>
      <c r="D54" s="18"/>
      <c r="E54" s="18"/>
      <c r="F54" s="18"/>
      <c r="G54" s="18"/>
      <c r="H54" s="18"/>
      <c r="I54" s="18"/>
      <c r="J54" s="18"/>
      <c r="K54" s="18"/>
      <c r="L54" s="18"/>
      <c r="M54" s="18"/>
      <c r="N54" s="18"/>
      <c r="O54" s="18"/>
      <c r="P54" s="18"/>
      <c r="Q54" s="18"/>
      <c r="R54" s="18"/>
    </row>
    <row r="55" spans="1:18" x14ac:dyDescent="0.25">
      <c r="A55" s="18"/>
      <c r="B55" s="18"/>
      <c r="C55" s="18"/>
      <c r="D55" s="18"/>
      <c r="E55" s="18"/>
      <c r="F55" s="18"/>
      <c r="G55" s="18"/>
      <c r="H55" s="18"/>
      <c r="I55" s="18"/>
      <c r="J55" s="18"/>
      <c r="K55" s="18"/>
      <c r="L55" s="18"/>
      <c r="M55" s="18"/>
      <c r="N55" s="18"/>
      <c r="O55" s="18"/>
      <c r="P55" s="18"/>
      <c r="Q55" s="18"/>
      <c r="R55" s="18"/>
    </row>
    <row r="56" spans="1:18" x14ac:dyDescent="0.25">
      <c r="A56" s="18"/>
      <c r="B56" s="18"/>
      <c r="C56" s="18"/>
      <c r="D56" s="18"/>
      <c r="E56" s="18"/>
      <c r="F56" s="18"/>
      <c r="G56" s="18"/>
      <c r="H56" s="18"/>
      <c r="I56" s="18"/>
      <c r="J56" s="18"/>
      <c r="K56" s="18"/>
      <c r="L56" s="18"/>
      <c r="M56" s="18"/>
      <c r="N56" s="18"/>
      <c r="O56" s="18"/>
      <c r="P56" s="18"/>
      <c r="Q56" s="18"/>
      <c r="R56" s="18"/>
    </row>
    <row r="57" spans="1:18" x14ac:dyDescent="0.25">
      <c r="A57" s="18"/>
      <c r="B57" s="18"/>
      <c r="C57" s="18"/>
      <c r="D57" s="18"/>
      <c r="E57" s="18"/>
      <c r="F57" s="18"/>
      <c r="G57" s="18"/>
      <c r="H57" s="18"/>
      <c r="I57" s="18"/>
      <c r="J57" s="18"/>
      <c r="K57" s="18"/>
      <c r="L57" s="18"/>
      <c r="M57" s="18"/>
      <c r="N57" s="18"/>
      <c r="O57" s="18"/>
      <c r="P57" s="18"/>
      <c r="Q57" s="18"/>
      <c r="R57" s="18"/>
    </row>
    <row r="58" spans="1:18" x14ac:dyDescent="0.25">
      <c r="A58" s="18"/>
      <c r="B58" s="18"/>
      <c r="C58" s="18"/>
      <c r="D58" s="18"/>
      <c r="E58" s="18"/>
      <c r="F58" s="18"/>
      <c r="G58" s="18"/>
      <c r="H58" s="18"/>
      <c r="I58" s="18"/>
      <c r="J58" s="18"/>
      <c r="K58" s="18"/>
      <c r="L58" s="18"/>
      <c r="M58" s="18"/>
      <c r="N58" s="18"/>
      <c r="O58" s="18"/>
      <c r="P58" s="18"/>
      <c r="Q58" s="18"/>
      <c r="R58" s="18"/>
    </row>
    <row r="59" spans="1:18" x14ac:dyDescent="0.25">
      <c r="A59" s="18"/>
      <c r="B59" s="18"/>
      <c r="C59" s="18"/>
      <c r="D59" s="18"/>
      <c r="E59" s="18"/>
      <c r="F59" s="18"/>
      <c r="G59" s="18"/>
      <c r="H59" s="18"/>
      <c r="I59" s="18"/>
      <c r="J59" s="18"/>
      <c r="K59" s="18"/>
      <c r="L59" s="18"/>
      <c r="M59" s="18"/>
      <c r="N59" s="18"/>
      <c r="O59" s="18"/>
      <c r="P59" s="18"/>
      <c r="Q59" s="18"/>
      <c r="R59" s="18"/>
    </row>
    <row r="60" spans="1:18" x14ac:dyDescent="0.25">
      <c r="A60" s="18"/>
      <c r="B60" s="18"/>
      <c r="C60" s="18"/>
      <c r="D60" s="18"/>
      <c r="E60" s="18"/>
      <c r="F60" s="18"/>
      <c r="G60" s="18"/>
      <c r="H60" s="18"/>
      <c r="I60" s="18"/>
      <c r="J60" s="18"/>
      <c r="K60" s="18"/>
      <c r="L60" s="18"/>
      <c r="M60" s="18"/>
      <c r="N60" s="18"/>
      <c r="O60" s="18"/>
      <c r="P60" s="18"/>
      <c r="Q60" s="18"/>
      <c r="R60" s="18"/>
    </row>
    <row r="61" spans="1:18" x14ac:dyDescent="0.25">
      <c r="A61" s="18"/>
      <c r="B61" s="18"/>
      <c r="C61" s="18"/>
      <c r="D61" s="18"/>
      <c r="E61" s="18"/>
      <c r="F61" s="18"/>
      <c r="G61" s="18"/>
      <c r="H61" s="18"/>
      <c r="I61" s="18"/>
      <c r="J61" s="18"/>
      <c r="K61" s="18"/>
      <c r="L61" s="18"/>
      <c r="M61" s="18"/>
      <c r="N61" s="18"/>
      <c r="O61" s="18"/>
      <c r="P61" s="18"/>
      <c r="Q61" s="18"/>
      <c r="R61" s="18"/>
    </row>
    <row r="62" spans="1:18" x14ac:dyDescent="0.25">
      <c r="A62" s="18"/>
      <c r="B62" s="18"/>
      <c r="C62" s="18"/>
      <c r="D62" s="18"/>
      <c r="E62" s="18"/>
      <c r="F62" s="18"/>
      <c r="G62" s="18"/>
      <c r="H62" s="18"/>
      <c r="I62" s="18"/>
      <c r="J62" s="18"/>
      <c r="K62" s="18"/>
      <c r="L62" s="18"/>
      <c r="M62" s="18"/>
      <c r="N62" s="18"/>
      <c r="O62" s="18"/>
      <c r="P62" s="18"/>
      <c r="Q62" s="18"/>
      <c r="R62" s="18"/>
    </row>
    <row r="63" spans="1:18" x14ac:dyDescent="0.25">
      <c r="A63" s="18"/>
      <c r="B63" s="18"/>
      <c r="C63" s="18"/>
      <c r="D63" s="18"/>
      <c r="E63" s="18"/>
      <c r="F63" s="18"/>
      <c r="G63" s="18"/>
      <c r="H63" s="18"/>
      <c r="I63" s="18"/>
      <c r="J63" s="18"/>
      <c r="K63" s="18"/>
      <c r="L63" s="18"/>
      <c r="M63" s="18"/>
      <c r="N63" s="18"/>
      <c r="O63" s="18"/>
      <c r="P63" s="18"/>
      <c r="Q63" s="18"/>
      <c r="R63" s="18"/>
    </row>
    <row r="64" spans="1:18" x14ac:dyDescent="0.25">
      <c r="A64" s="18"/>
      <c r="B64" s="18"/>
      <c r="C64" s="18"/>
      <c r="D64" s="18"/>
      <c r="E64" s="18"/>
      <c r="F64" s="18"/>
      <c r="G64" s="18"/>
      <c r="H64" s="18"/>
      <c r="I64" s="18"/>
      <c r="J64" s="18"/>
      <c r="K64" s="18"/>
      <c r="L64" s="18"/>
      <c r="M64" s="18"/>
      <c r="N64" s="18"/>
      <c r="O64" s="18"/>
      <c r="P64" s="18"/>
      <c r="Q64" s="18"/>
      <c r="R64" s="18"/>
    </row>
    <row r="65" spans="1:18" x14ac:dyDescent="0.25">
      <c r="A65" s="18"/>
      <c r="B65" s="18"/>
      <c r="C65" s="18"/>
      <c r="D65" s="18"/>
      <c r="E65" s="18"/>
      <c r="F65" s="18"/>
      <c r="G65" s="18"/>
      <c r="H65" s="18"/>
      <c r="I65" s="18"/>
      <c r="J65" s="18"/>
      <c r="K65" s="18"/>
      <c r="L65" s="18"/>
      <c r="M65" s="18"/>
      <c r="N65" s="18"/>
      <c r="O65" s="18"/>
      <c r="P65" s="18"/>
      <c r="Q65" s="18"/>
      <c r="R65" s="18"/>
    </row>
    <row r="66" spans="1:18" x14ac:dyDescent="0.25">
      <c r="A66" s="18"/>
      <c r="B66" s="18"/>
      <c r="C66" s="18"/>
      <c r="D66" s="18"/>
      <c r="E66" s="18"/>
      <c r="F66" s="18"/>
      <c r="G66" s="18"/>
      <c r="H66" s="18"/>
      <c r="I66" s="18"/>
      <c r="J66" s="18"/>
      <c r="K66" s="18"/>
      <c r="L66" s="18"/>
      <c r="M66" s="18"/>
      <c r="N66" s="18"/>
      <c r="O66" s="18"/>
      <c r="P66" s="18"/>
      <c r="Q66" s="18"/>
      <c r="R66" s="18"/>
    </row>
    <row r="67" spans="1:18" x14ac:dyDescent="0.25">
      <c r="A67" s="18"/>
      <c r="B67" s="18"/>
      <c r="C67" s="18"/>
      <c r="D67" s="18"/>
      <c r="E67" s="18"/>
      <c r="F67" s="18"/>
      <c r="G67" s="18"/>
      <c r="H67" s="18"/>
      <c r="I67" s="18"/>
      <c r="J67" s="18"/>
      <c r="K67" s="18"/>
      <c r="L67" s="18"/>
      <c r="M67" s="18"/>
      <c r="N67" s="18"/>
      <c r="O67" s="18"/>
      <c r="P67" s="18"/>
      <c r="Q67" s="18"/>
      <c r="R67" s="18"/>
    </row>
    <row r="68" spans="1:18" x14ac:dyDescent="0.25">
      <c r="A68" s="18"/>
      <c r="B68" s="18"/>
      <c r="C68" s="18"/>
      <c r="D68" s="18"/>
      <c r="E68" s="18"/>
      <c r="F68" s="18"/>
      <c r="G68" s="18"/>
      <c r="H68" s="18"/>
      <c r="I68" s="18"/>
      <c r="J68" s="18"/>
      <c r="K68" s="18"/>
      <c r="L68" s="18"/>
      <c r="M68" s="18"/>
      <c r="N68" s="18"/>
      <c r="O68" s="18"/>
      <c r="P68" s="18"/>
      <c r="Q68" s="18"/>
      <c r="R68" s="18"/>
    </row>
    <row r="69" spans="1:18" x14ac:dyDescent="0.25">
      <c r="A69" s="18"/>
      <c r="B69" s="18"/>
      <c r="C69" s="18"/>
      <c r="D69" s="18"/>
      <c r="E69" s="18"/>
      <c r="F69" s="18"/>
      <c r="G69" s="18"/>
      <c r="H69" s="18"/>
      <c r="I69" s="18"/>
      <c r="J69" s="18"/>
      <c r="K69" s="18"/>
      <c r="L69" s="18"/>
      <c r="M69" s="18"/>
      <c r="N69" s="18"/>
      <c r="O69" s="18"/>
      <c r="P69" s="18"/>
      <c r="Q69" s="18"/>
      <c r="R69" s="18"/>
    </row>
    <row r="70" spans="1:18" x14ac:dyDescent="0.25">
      <c r="A70" s="18"/>
      <c r="B70" s="18"/>
      <c r="C70" s="18"/>
      <c r="D70" s="18"/>
      <c r="E70" s="18"/>
      <c r="F70" s="18"/>
      <c r="G70" s="18"/>
      <c r="H70" s="18"/>
      <c r="I70" s="18"/>
      <c r="J70" s="18"/>
      <c r="K70" s="18"/>
      <c r="L70" s="18"/>
      <c r="M70" s="18"/>
      <c r="N70" s="18"/>
      <c r="O70" s="18"/>
      <c r="P70" s="18"/>
      <c r="Q70" s="18"/>
      <c r="R70" s="18"/>
    </row>
    <row r="71" spans="1:18" x14ac:dyDescent="0.25">
      <c r="A71" s="18"/>
      <c r="B71" s="18"/>
      <c r="C71" s="18"/>
      <c r="D71" s="18"/>
      <c r="E71" s="18"/>
      <c r="F71" s="18"/>
      <c r="G71" s="18"/>
      <c r="H71" s="18"/>
      <c r="I71" s="18"/>
      <c r="J71" s="18"/>
      <c r="K71" s="18"/>
      <c r="L71" s="18"/>
      <c r="M71" s="18"/>
      <c r="N71" s="18"/>
      <c r="O71" s="18"/>
      <c r="P71" s="18"/>
      <c r="Q71" s="18"/>
      <c r="R71" s="18"/>
    </row>
    <row r="72" spans="1:18" x14ac:dyDescent="0.25">
      <c r="A72" s="18"/>
      <c r="B72" s="18"/>
      <c r="C72" s="18"/>
      <c r="D72" s="18"/>
      <c r="E72" s="18"/>
      <c r="F72" s="18"/>
      <c r="G72" s="18"/>
      <c r="H72" s="18"/>
      <c r="I72" s="18"/>
      <c r="J72" s="18"/>
      <c r="K72" s="18"/>
      <c r="L72" s="18"/>
      <c r="M72" s="18"/>
      <c r="N72" s="18"/>
      <c r="O72" s="18"/>
      <c r="P72" s="18"/>
      <c r="Q72" s="18"/>
      <c r="R72" s="18"/>
    </row>
    <row r="73" spans="1:18" x14ac:dyDescent="0.25">
      <c r="A73" s="18"/>
      <c r="B73" s="18"/>
      <c r="C73" s="18"/>
      <c r="D73" s="18"/>
      <c r="E73" s="18"/>
      <c r="F73" s="18"/>
      <c r="G73" s="18"/>
      <c r="H73" s="18"/>
      <c r="I73" s="18"/>
      <c r="J73" s="18"/>
      <c r="K73" s="18"/>
      <c r="L73" s="18"/>
      <c r="M73" s="18"/>
      <c r="N73" s="18"/>
      <c r="O73" s="18"/>
      <c r="P73" s="18"/>
      <c r="Q73" s="18"/>
      <c r="R73" s="18"/>
    </row>
  </sheetData>
  <phoneticPr fontId="7" type="noConversion"/>
  <dataValidations disablePrompts="1" count="2">
    <dataValidation type="list" allowBlank="1" showInputMessage="1" showErrorMessage="1" promptTitle="Angiv om der er særlig kontrol" sqref="G12:G15 G27:G34 G19:G23" xr:uid="{0C9BEE4D-E139-4E20-B10A-5E73D0688871}">
      <mc:AlternateContent xmlns:x12ac="http://schemas.microsoft.com/office/spreadsheetml/2011/1/ac" xmlns:mc="http://schemas.openxmlformats.org/markup-compatibility/2006">
        <mc:Choice Requires="x12ac">
          <x12ac:list>"Vælg ""Ja"" eller ""Nej""",Ja,Nej</x12ac:list>
        </mc:Choice>
        <mc:Fallback>
          <formula1>"Vælg ""Ja"" eller ""Nej"",Ja,Nej"</formula1>
        </mc:Fallback>
      </mc:AlternateContent>
    </dataValidation>
    <dataValidation type="list" allowBlank="1" showInputMessage="1" showErrorMessage="1" sqref="K2" xr:uid="{656DB787-321B-4724-B56F-4E78D28FA6DA}">
      <formula1>"Vælg risikoklasse,2,3,4"</formula1>
    </dataValidation>
  </dataValidations>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0C0F-169E-4AC1-86B9-A2F714D82F12}">
  <sheetPr>
    <tabColor theme="1"/>
  </sheetPr>
  <dimension ref="A1:O25"/>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x14ac:dyDescent="0.25">
      <c r="A1" s="394" t="str">
        <f>(Forside!$A$1)</f>
        <v>BRANDTEKNISK KONTROLPLAN FOR UDFØRELSE AF BRANDSIKRINGSTILTAG</v>
      </c>
      <c r="B1" s="395"/>
      <c r="C1" s="395"/>
      <c r="D1" s="395" t="str">
        <f>(Kontroloversigt!$B$12)</f>
        <v>Flugtvejsgange, -arealer og -trapper</v>
      </c>
      <c r="E1" s="396"/>
      <c r="F1" s="396"/>
      <c r="G1" s="397" t="str">
        <f>(Kontroloversigt!$A$12)</f>
        <v>FLUGT</v>
      </c>
      <c r="H1" s="241"/>
      <c r="I1" s="241"/>
      <c r="J1" s="241"/>
      <c r="K1" s="241"/>
    </row>
    <row r="2" spans="1:15" x14ac:dyDescent="0.25">
      <c r="A2" s="24" t="s">
        <v>589</v>
      </c>
      <c r="B2" s="34"/>
      <c r="C2" s="34" t="str">
        <f>_xlfn.CONCAT(Forside!B2," ","-"," ",Forside!C2)</f>
        <v>Skriv Projektnummer! - Skriv Projektnavn!</v>
      </c>
      <c r="D2" s="77" t="s">
        <v>592</v>
      </c>
      <c r="E2" s="34" t="str">
        <f>(Kontroloversigt!$E$12)</f>
        <v>Skriv Projektnummer!_M06_C10_KPLA-U_FLUGT</v>
      </c>
      <c r="F2" s="34"/>
      <c r="G2" s="82"/>
      <c r="H2" s="18"/>
      <c r="I2" s="18"/>
      <c r="J2" s="18"/>
      <c r="K2" s="18"/>
      <c r="L2" s="18"/>
      <c r="M2" s="18"/>
      <c r="N2" s="18"/>
      <c r="O2" s="18"/>
    </row>
    <row r="3" spans="1:15" x14ac:dyDescent="0.25">
      <c r="A3" s="24" t="s">
        <v>588</v>
      </c>
      <c r="B3" s="34"/>
      <c r="C3" s="34" t="str">
        <f>(Kontroloversigt!$B$3)</f>
        <v>Skriv Adresse!</v>
      </c>
      <c r="D3" s="28" t="s">
        <v>331</v>
      </c>
      <c r="E3" s="78" t="str">
        <f>(Kontroloversigt!$B$12)</f>
        <v>Flugtvejsgange, -arealer og -trapper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182" t="s">
        <v>591</v>
      </c>
      <c r="B6" s="34"/>
      <c r="C6" s="34" t="str">
        <f>(Forside!$G$2)</f>
        <v>Skriv udarbejdende! Initialer, Navn, Firma</v>
      </c>
      <c r="D6" s="78"/>
      <c r="E6" s="34"/>
      <c r="F6" s="34"/>
      <c r="G6" s="82"/>
      <c r="H6" s="18"/>
      <c r="I6" s="18"/>
      <c r="J6" s="18"/>
      <c r="K6" s="18"/>
      <c r="L6" s="18"/>
      <c r="M6" s="18"/>
      <c r="N6" s="18"/>
      <c r="O6" s="18"/>
    </row>
    <row r="7" spans="1:15" x14ac:dyDescent="0.25">
      <c r="A7" s="182" t="s">
        <v>590</v>
      </c>
      <c r="B7" s="34"/>
      <c r="C7" s="34" t="str">
        <f>(Forside!$G$3)</f>
        <v>Skriv kontrollant! Initialer, Navn, Firma</v>
      </c>
      <c r="D7" s="28" t="s">
        <v>334</v>
      </c>
      <c r="E7" s="34" t="s">
        <v>75</v>
      </c>
      <c r="F7" s="77"/>
      <c r="G7" s="183"/>
      <c r="H7" s="18"/>
      <c r="I7" s="18"/>
      <c r="J7" s="18"/>
      <c r="K7" s="18"/>
      <c r="L7" s="18"/>
      <c r="M7" s="18"/>
      <c r="N7" s="18"/>
      <c r="O7" s="18"/>
    </row>
    <row r="8" spans="1:15" x14ac:dyDescent="0.25">
      <c r="A8" s="184" t="s">
        <v>600</v>
      </c>
      <c r="B8" s="34"/>
      <c r="C8" s="175" t="str">
        <f>(Kontroloversigt!$J$12)</f>
        <v>DD-MM-ÅÅÅÅ</v>
      </c>
      <c r="D8" s="28" t="s">
        <v>336</v>
      </c>
      <c r="E8" s="34" t="s">
        <v>76</v>
      </c>
      <c r="F8" s="77"/>
      <c r="G8" s="185"/>
      <c r="H8" s="18"/>
      <c r="I8" s="18"/>
      <c r="J8" s="18"/>
      <c r="K8" s="18"/>
      <c r="L8" s="18"/>
      <c r="M8" s="18"/>
      <c r="N8" s="18"/>
      <c r="O8" s="18"/>
    </row>
    <row r="9" spans="1:15" x14ac:dyDescent="0.25">
      <c r="A9" s="172" t="s">
        <v>601</v>
      </c>
      <c r="B9" s="34"/>
      <c r="C9" s="78">
        <f>(Kontroloversigt!$K$12)</f>
        <v>1</v>
      </c>
      <c r="D9" s="28" t="s">
        <v>338</v>
      </c>
      <c r="E9" s="78" t="b">
        <f>(Kontroloversigt!$G$6)</f>
        <v>0</v>
      </c>
      <c r="F9" s="77"/>
      <c r="G9" s="183"/>
      <c r="H9" s="18"/>
      <c r="I9" s="18"/>
      <c r="J9" s="18"/>
      <c r="K9" s="18"/>
      <c r="L9" s="18"/>
      <c r="M9" s="18"/>
      <c r="N9" s="18"/>
      <c r="O9" s="18"/>
    </row>
    <row r="10" spans="1:15" x14ac:dyDescent="0.25">
      <c r="A10" s="186" t="s">
        <v>602</v>
      </c>
      <c r="B10" s="83"/>
      <c r="C10" s="187" t="str">
        <f>(Kontroloversigt!$L$12)</f>
        <v>-</v>
      </c>
      <c r="D10" s="177" t="s">
        <v>595</v>
      </c>
      <c r="E10" s="171" t="e">
        <f>(Kontroloversigt!$H$12)</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8"/>
      <c r="C14" s="98"/>
      <c r="D14" s="99"/>
      <c r="E14" s="98"/>
      <c r="F14" s="99"/>
      <c r="G14" s="99"/>
      <c r="H14" s="18"/>
      <c r="I14" s="18"/>
      <c r="J14" s="18"/>
      <c r="K14" s="18"/>
      <c r="L14" s="18"/>
      <c r="M14" s="18"/>
      <c r="N14" s="18"/>
      <c r="O14" s="18"/>
    </row>
    <row r="15" spans="1:15" x14ac:dyDescent="0.25">
      <c r="A15" s="40" t="s">
        <v>84</v>
      </c>
      <c r="B15" s="40" t="s">
        <v>394</v>
      </c>
      <c r="C15" s="40" t="s">
        <v>395</v>
      </c>
      <c r="D15" s="38" t="s">
        <v>85</v>
      </c>
      <c r="E15" s="38" t="s">
        <v>86</v>
      </c>
      <c r="F15" s="38" t="s">
        <v>87</v>
      </c>
      <c r="G15" s="38" t="s">
        <v>88</v>
      </c>
      <c r="H15" s="18"/>
      <c r="I15" s="18"/>
      <c r="J15" s="18"/>
      <c r="K15" s="18"/>
      <c r="L15" s="18"/>
      <c r="M15" s="18"/>
      <c r="N15" s="18"/>
      <c r="O15" s="18"/>
    </row>
    <row r="16" spans="1:15" x14ac:dyDescent="0.25">
      <c r="A16" s="40" t="s">
        <v>89</v>
      </c>
      <c r="B16" s="40" t="s">
        <v>91</v>
      </c>
      <c r="C16" s="40" t="s">
        <v>92</v>
      </c>
      <c r="D16" s="38" t="s">
        <v>85</v>
      </c>
      <c r="E16" s="38" t="s">
        <v>86</v>
      </c>
      <c r="F16" s="38" t="s">
        <v>87</v>
      </c>
      <c r="G16" s="38" t="s">
        <v>88</v>
      </c>
      <c r="H16" s="18"/>
      <c r="I16" s="18"/>
      <c r="J16" s="18"/>
      <c r="K16" s="18"/>
      <c r="L16" s="18"/>
      <c r="M16" s="18"/>
      <c r="N16" s="18"/>
      <c r="O16" s="18"/>
    </row>
    <row r="17" spans="1:15" ht="63.75" x14ac:dyDescent="0.25">
      <c r="A17" s="40" t="s">
        <v>90</v>
      </c>
      <c r="B17" s="40" t="s">
        <v>94</v>
      </c>
      <c r="C17" s="40" t="s">
        <v>685</v>
      </c>
      <c r="D17" s="38" t="s">
        <v>623</v>
      </c>
      <c r="E17" s="38" t="s">
        <v>95</v>
      </c>
      <c r="F17" s="38" t="s">
        <v>87</v>
      </c>
      <c r="G17" s="38" t="s">
        <v>88</v>
      </c>
      <c r="H17" s="18"/>
      <c r="I17" s="18"/>
      <c r="J17" s="18"/>
      <c r="K17" s="18"/>
      <c r="L17" s="18"/>
      <c r="M17" s="18"/>
      <c r="N17" s="18"/>
      <c r="O17" s="18"/>
    </row>
    <row r="18" spans="1:15" ht="25.5" x14ac:dyDescent="0.25">
      <c r="A18" s="40" t="s">
        <v>93</v>
      </c>
      <c r="B18" s="40" t="s">
        <v>396</v>
      </c>
      <c r="C18" s="40" t="s">
        <v>97</v>
      </c>
      <c r="D18" s="38" t="s">
        <v>85</v>
      </c>
      <c r="E18" s="38" t="s">
        <v>86</v>
      </c>
      <c r="F18" s="38" t="s">
        <v>87</v>
      </c>
      <c r="G18" s="38" t="s">
        <v>88</v>
      </c>
      <c r="H18" s="18"/>
      <c r="I18" s="18"/>
      <c r="J18" s="18"/>
      <c r="K18" s="18"/>
      <c r="L18" s="18"/>
      <c r="M18" s="18"/>
      <c r="N18" s="18"/>
      <c r="O18" s="18"/>
    </row>
    <row r="19" spans="1:15" ht="51" x14ac:dyDescent="0.25">
      <c r="A19" s="40" t="s">
        <v>96</v>
      </c>
      <c r="B19" s="40" t="s">
        <v>448</v>
      </c>
      <c r="C19" s="40" t="s">
        <v>697</v>
      </c>
      <c r="D19" s="38" t="s">
        <v>98</v>
      </c>
      <c r="E19" s="38" t="s">
        <v>95</v>
      </c>
      <c r="F19" s="38" t="s">
        <v>87</v>
      </c>
      <c r="G19" s="38" t="s">
        <v>88</v>
      </c>
      <c r="H19" s="18"/>
      <c r="I19" s="18"/>
      <c r="J19" s="18"/>
      <c r="K19" s="18"/>
      <c r="L19" s="18"/>
      <c r="M19" s="18"/>
      <c r="N19" s="18"/>
      <c r="O19" s="18"/>
    </row>
    <row r="20" spans="1:15" ht="19.7" customHeight="1" x14ac:dyDescent="0.25">
      <c r="A20" s="89" t="s">
        <v>441</v>
      </c>
      <c r="B20" s="90"/>
      <c r="C20" s="91"/>
      <c r="D20" s="91"/>
      <c r="E20" s="92"/>
      <c r="F20" s="93"/>
      <c r="G20" s="94"/>
      <c r="H20" s="94"/>
      <c r="I20" s="94"/>
      <c r="J20" s="93"/>
      <c r="K20" s="94"/>
      <c r="L20" s="93"/>
    </row>
    <row r="21" spans="1:15" x14ac:dyDescent="0.25">
      <c r="A21" s="37" t="s">
        <v>442</v>
      </c>
      <c r="B21" s="40"/>
      <c r="C21" s="37"/>
      <c r="D21" s="40"/>
      <c r="E21" s="39"/>
      <c r="F21" s="45"/>
      <c r="G21" s="44"/>
      <c r="H21" s="94"/>
      <c r="I21" s="94"/>
      <c r="J21" s="93"/>
      <c r="K21" s="94"/>
      <c r="L21" s="93"/>
    </row>
    <row r="22" spans="1:15" x14ac:dyDescent="0.25">
      <c r="A22" s="37" t="s">
        <v>443</v>
      </c>
      <c r="B22" s="95"/>
      <c r="C22" s="95"/>
      <c r="D22" s="95"/>
      <c r="E22" s="95"/>
      <c r="F22" s="100"/>
      <c r="G22" s="95"/>
      <c r="H22" s="41"/>
      <c r="I22" s="41"/>
      <c r="J22" s="41"/>
      <c r="K22" s="41"/>
      <c r="L22" s="41"/>
    </row>
    <row r="23" spans="1:15" x14ac:dyDescent="0.25">
      <c r="A23" s="37" t="s">
        <v>444</v>
      </c>
      <c r="B23" s="95"/>
      <c r="C23" s="95"/>
      <c r="D23" s="95"/>
      <c r="E23" s="95"/>
      <c r="F23" s="95"/>
      <c r="G23" s="95"/>
      <c r="H23" s="41"/>
      <c r="I23" s="41"/>
      <c r="J23" s="41"/>
      <c r="K23" s="41"/>
      <c r="L23" s="41"/>
    </row>
    <row r="24" spans="1:15" x14ac:dyDescent="0.25">
      <c r="A24" s="37" t="s">
        <v>445</v>
      </c>
      <c r="B24" s="95"/>
      <c r="C24" s="95"/>
      <c r="D24" s="95"/>
      <c r="E24" s="95"/>
      <c r="F24" s="95"/>
      <c r="G24" s="95"/>
      <c r="H24" s="41"/>
      <c r="I24" s="41"/>
      <c r="J24" s="41"/>
      <c r="K24" s="41"/>
      <c r="L24" s="41"/>
    </row>
    <row r="25" spans="1:15" x14ac:dyDescent="0.25">
      <c r="A25" s="37" t="s">
        <v>446</v>
      </c>
      <c r="B25" s="95"/>
      <c r="C25" s="95"/>
      <c r="D25" s="95"/>
      <c r="E25" s="95"/>
      <c r="F25" s="100"/>
      <c r="G25" s="95"/>
      <c r="H25" s="41"/>
      <c r="I25" s="41"/>
      <c r="J25" s="41"/>
      <c r="K25" s="41"/>
      <c r="L25" s="41"/>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7F39-004A-4648-8ACA-46A5752027A6}">
  <sheetPr>
    <tabColor theme="1"/>
  </sheetPr>
  <dimension ref="A1:P26"/>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8" width="22.125" style="2" customWidth="1"/>
    <col min="9" max="16384" width="11.125" style="2"/>
  </cols>
  <sheetData>
    <row r="1" spans="1:16" s="9" customFormat="1" ht="21" customHeight="1" x14ac:dyDescent="0.25">
      <c r="A1" s="394" t="str">
        <f>(Forside!$A$1)</f>
        <v>BRANDTEKNISK KONTROLPLAN FOR UDFØRELSE AF BRANDSIKRINGSTILTAG</v>
      </c>
      <c r="B1" s="395"/>
      <c r="C1" s="395"/>
      <c r="D1" s="395" t="str">
        <f>(Kontroloversigt!$B$13)</f>
        <v>Sikkerhedstrapper</v>
      </c>
      <c r="E1" s="396"/>
      <c r="F1" s="396"/>
      <c r="G1" s="397" t="str">
        <f>(Kontroloversigt!$A$13)</f>
        <v>SIKT</v>
      </c>
      <c r="H1" s="241"/>
      <c r="I1" s="241"/>
      <c r="J1" s="241"/>
      <c r="K1" s="241"/>
    </row>
    <row r="2" spans="1:16" x14ac:dyDescent="0.25">
      <c r="A2" s="24" t="s">
        <v>589</v>
      </c>
      <c r="B2" s="34"/>
      <c r="C2" s="34" t="str">
        <f>_xlfn.CONCAT(Forside!B2," ","-"," ",Forside!C2)</f>
        <v>Skriv Projektnummer! - Skriv Projektnavn!</v>
      </c>
      <c r="D2" s="77" t="s">
        <v>592</v>
      </c>
      <c r="E2" s="34" t="str">
        <f>(Kontroloversigt!$E$13)</f>
        <v>Skriv Projektnummer!_M06_C10_KPLA-U_SIKT</v>
      </c>
      <c r="F2" s="34"/>
      <c r="G2" s="82"/>
      <c r="H2" s="18"/>
      <c r="I2" s="18"/>
      <c r="J2" s="18"/>
      <c r="K2" s="18"/>
      <c r="L2" s="18"/>
      <c r="M2" s="18"/>
      <c r="N2" s="18"/>
      <c r="O2" s="18"/>
      <c r="P2" s="18"/>
    </row>
    <row r="3" spans="1:16" x14ac:dyDescent="0.25">
      <c r="A3" s="24" t="s">
        <v>588</v>
      </c>
      <c r="B3" s="34"/>
      <c r="C3" s="34" t="str">
        <f>(Kontroloversigt!$B$3)</f>
        <v>Skriv Adresse!</v>
      </c>
      <c r="D3" s="28" t="s">
        <v>331</v>
      </c>
      <c r="E3" s="78" t="str">
        <f>(Kontroloversigt!$B$13)</f>
        <v>Sikkerhedstrapper</v>
      </c>
      <c r="F3" s="78"/>
      <c r="G3" s="82"/>
      <c r="H3" s="18"/>
      <c r="I3" s="18"/>
      <c r="J3" s="18"/>
      <c r="K3" s="18"/>
      <c r="L3" s="18"/>
      <c r="M3" s="18"/>
      <c r="N3" s="18"/>
      <c r="O3" s="18"/>
      <c r="P3" s="18"/>
    </row>
    <row r="4" spans="1:16" x14ac:dyDescent="0.25">
      <c r="A4" s="24" t="s">
        <v>606</v>
      </c>
      <c r="B4" s="34"/>
      <c r="C4" s="34" t="str">
        <f>(Kontroloversigt!$B$4)</f>
        <v>Skriv Matrikel!</v>
      </c>
      <c r="D4" s="34"/>
      <c r="E4" s="34"/>
      <c r="F4" s="34"/>
      <c r="G4" s="82"/>
      <c r="H4" s="18"/>
      <c r="I4" s="18"/>
      <c r="J4" s="18"/>
      <c r="K4" s="18"/>
      <c r="L4" s="18"/>
      <c r="M4" s="18"/>
      <c r="N4" s="18"/>
      <c r="O4" s="18"/>
      <c r="P4" s="18"/>
    </row>
    <row r="5" spans="1:16" x14ac:dyDescent="0.25">
      <c r="A5" s="179"/>
      <c r="B5" s="34"/>
      <c r="C5" s="34"/>
      <c r="D5" s="180"/>
      <c r="E5" s="181"/>
      <c r="F5" s="78"/>
      <c r="G5" s="82"/>
      <c r="H5" s="18"/>
      <c r="I5" s="18"/>
      <c r="J5" s="18"/>
      <c r="K5" s="18"/>
      <c r="L5" s="18"/>
      <c r="M5" s="18"/>
      <c r="N5" s="18"/>
      <c r="O5" s="18"/>
      <c r="P5" s="18"/>
    </row>
    <row r="6" spans="1:16" x14ac:dyDescent="0.25">
      <c r="A6" s="24" t="s">
        <v>591</v>
      </c>
      <c r="B6" s="34"/>
      <c r="C6" s="34" t="str">
        <f>(Forside!$G$2)</f>
        <v>Skriv udarbejdende! Initialer, Navn, Firma</v>
      </c>
      <c r="D6" s="34"/>
      <c r="E6" s="34"/>
      <c r="F6" s="34"/>
      <c r="G6" s="82"/>
      <c r="H6" s="18"/>
      <c r="I6" s="18"/>
      <c r="J6" s="18"/>
      <c r="K6" s="18"/>
      <c r="L6" s="18"/>
      <c r="M6" s="18"/>
      <c r="N6" s="18"/>
      <c r="O6" s="18"/>
      <c r="P6" s="18"/>
    </row>
    <row r="7" spans="1:16" x14ac:dyDescent="0.25">
      <c r="A7" s="24" t="s">
        <v>590</v>
      </c>
      <c r="B7" s="34"/>
      <c r="C7" s="78" t="str">
        <f>(Forside!$G$3)</f>
        <v>Skriv kontrollant! Initialer, Navn, Firma</v>
      </c>
      <c r="D7" s="77" t="s">
        <v>334</v>
      </c>
      <c r="E7" s="175" t="s">
        <v>75</v>
      </c>
      <c r="F7" s="175"/>
      <c r="G7" s="82"/>
      <c r="H7" s="18"/>
      <c r="I7" s="18"/>
      <c r="J7" s="18"/>
      <c r="K7" s="18"/>
      <c r="L7" s="18"/>
      <c r="M7" s="18"/>
      <c r="N7" s="18"/>
      <c r="O7" s="18"/>
      <c r="P7" s="18"/>
    </row>
    <row r="8" spans="1:16" x14ac:dyDescent="0.25">
      <c r="A8" s="178" t="s">
        <v>600</v>
      </c>
      <c r="B8" s="34"/>
      <c r="C8" s="175" t="str">
        <f>(Kontroloversigt!$J$12)</f>
        <v>DD-MM-ÅÅÅÅ</v>
      </c>
      <c r="D8" s="77" t="s">
        <v>336</v>
      </c>
      <c r="E8" s="78" t="s">
        <v>76</v>
      </c>
      <c r="F8" s="78"/>
      <c r="G8" s="82"/>
      <c r="H8" s="18"/>
      <c r="I8" s="18"/>
      <c r="J8" s="18"/>
      <c r="K8" s="18"/>
      <c r="L8" s="18"/>
      <c r="M8" s="18"/>
      <c r="N8" s="18"/>
      <c r="O8" s="18"/>
      <c r="P8" s="18"/>
    </row>
    <row r="9" spans="1:16" x14ac:dyDescent="0.25">
      <c r="A9" s="182" t="s">
        <v>601</v>
      </c>
      <c r="B9" s="34"/>
      <c r="C9" s="78">
        <f>(Kontroloversigt!$K$12)</f>
        <v>1</v>
      </c>
      <c r="D9" s="77" t="s">
        <v>338</v>
      </c>
      <c r="E9" s="175" t="b">
        <f>(Kontroloversigt!$G$6)</f>
        <v>0</v>
      </c>
      <c r="F9" s="78"/>
      <c r="G9" s="82"/>
      <c r="H9" s="18"/>
      <c r="I9" s="18"/>
      <c r="J9" s="18"/>
      <c r="K9" s="18"/>
      <c r="L9" s="18"/>
      <c r="M9" s="18"/>
      <c r="N9" s="18"/>
      <c r="O9" s="18"/>
      <c r="P9" s="18"/>
    </row>
    <row r="10" spans="1:16" x14ac:dyDescent="0.25">
      <c r="A10" s="188" t="s">
        <v>602</v>
      </c>
      <c r="B10" s="83"/>
      <c r="C10" s="187" t="str">
        <f>(Kontroloversigt!$L$12)</f>
        <v>-</v>
      </c>
      <c r="D10" s="173" t="s">
        <v>595</v>
      </c>
      <c r="E10" s="171" t="e">
        <f>(Kontroloversigt!$H$13)</f>
        <v>#N/A</v>
      </c>
      <c r="F10" s="83"/>
      <c r="G10" s="85"/>
      <c r="H10" s="18"/>
      <c r="I10" s="18"/>
      <c r="J10" s="18"/>
      <c r="K10" s="18"/>
      <c r="L10" s="18"/>
      <c r="M10" s="18"/>
      <c r="N10" s="18"/>
      <c r="O10" s="18"/>
      <c r="P10" s="18"/>
    </row>
    <row r="11" spans="1:16" x14ac:dyDescent="0.25">
      <c r="A11" s="5"/>
      <c r="B11" s="1"/>
      <c r="C11" s="3"/>
      <c r="D11" s="18"/>
      <c r="E11" s="18"/>
      <c r="F11" s="18"/>
      <c r="G11" s="18"/>
      <c r="H11" s="18"/>
      <c r="I11" s="18"/>
      <c r="J11" s="18"/>
      <c r="K11" s="18"/>
      <c r="L11" s="18"/>
      <c r="M11" s="18"/>
      <c r="N11" s="18"/>
      <c r="O11" s="18"/>
      <c r="P11" s="18"/>
    </row>
    <row r="12" spans="1:16" x14ac:dyDescent="0.25">
      <c r="A12" s="252" t="s">
        <v>77</v>
      </c>
      <c r="B12" s="253"/>
      <c r="C12" s="254"/>
      <c r="D12" s="254"/>
      <c r="E12" s="254"/>
      <c r="F12" s="254"/>
      <c r="G12" s="255"/>
      <c r="H12" s="18"/>
      <c r="I12" s="18"/>
      <c r="J12" s="18"/>
      <c r="K12" s="18"/>
      <c r="L12" s="18"/>
      <c r="M12" s="18"/>
      <c r="N12" s="18"/>
      <c r="O12" s="18"/>
      <c r="P12" s="18"/>
    </row>
    <row r="13" spans="1:16" ht="26.25" x14ac:dyDescent="0.25">
      <c r="A13" s="35" t="s">
        <v>78</v>
      </c>
      <c r="B13" s="112" t="s">
        <v>79</v>
      </c>
      <c r="C13" s="112" t="s">
        <v>80</v>
      </c>
      <c r="D13" s="36" t="s">
        <v>81</v>
      </c>
      <c r="E13" s="112" t="s">
        <v>82</v>
      </c>
      <c r="F13" s="36" t="s">
        <v>83</v>
      </c>
      <c r="G13" s="36" t="s">
        <v>66</v>
      </c>
      <c r="H13" s="18"/>
      <c r="I13" s="18"/>
      <c r="J13" s="18"/>
      <c r="K13" s="18"/>
      <c r="L13" s="18"/>
      <c r="M13" s="18"/>
      <c r="N13" s="18"/>
      <c r="O13" s="18"/>
      <c r="P13" s="18"/>
    </row>
    <row r="14" spans="1:16" ht="19.7" customHeight="1" x14ac:dyDescent="0.25">
      <c r="A14" s="89" t="s">
        <v>447</v>
      </c>
      <c r="B14" s="98"/>
      <c r="C14" s="98"/>
      <c r="D14" s="99"/>
      <c r="E14" s="98"/>
      <c r="F14" s="99"/>
      <c r="G14" s="99"/>
      <c r="H14" s="18"/>
      <c r="I14" s="18"/>
      <c r="J14" s="18"/>
      <c r="K14" s="18"/>
      <c r="L14" s="18"/>
      <c r="M14" s="18"/>
      <c r="N14" s="18"/>
      <c r="O14" s="18"/>
      <c r="P14" s="18"/>
    </row>
    <row r="15" spans="1:16" ht="25.5" x14ac:dyDescent="0.25">
      <c r="A15" s="40" t="s">
        <v>100</v>
      </c>
      <c r="B15" s="40" t="s">
        <v>397</v>
      </c>
      <c r="C15" s="40" t="s">
        <v>101</v>
      </c>
      <c r="D15" s="38" t="s">
        <v>102</v>
      </c>
      <c r="E15" s="38" t="s">
        <v>103</v>
      </c>
      <c r="F15" s="38" t="s">
        <v>87</v>
      </c>
      <c r="G15" s="38" t="s">
        <v>88</v>
      </c>
      <c r="H15" s="18"/>
      <c r="I15" s="18"/>
      <c r="J15" s="18"/>
      <c r="K15" s="18"/>
      <c r="L15" s="18"/>
      <c r="M15" s="18"/>
      <c r="N15" s="18"/>
      <c r="O15" s="18"/>
      <c r="P15" s="18"/>
    </row>
    <row r="16" spans="1:16" x14ac:dyDescent="0.25">
      <c r="A16" s="40" t="s">
        <v>104</v>
      </c>
      <c r="B16" s="40" t="s">
        <v>398</v>
      </c>
      <c r="C16" s="40" t="s">
        <v>105</v>
      </c>
      <c r="D16" s="38" t="s">
        <v>102</v>
      </c>
      <c r="E16" s="38" t="s">
        <v>86</v>
      </c>
      <c r="F16" s="38" t="s">
        <v>87</v>
      </c>
      <c r="G16" s="38" t="s">
        <v>88</v>
      </c>
    </row>
    <row r="17" spans="1:7" ht="25.5" x14ac:dyDescent="0.25">
      <c r="A17" s="40" t="s">
        <v>106</v>
      </c>
      <c r="B17" s="40" t="s">
        <v>455</v>
      </c>
      <c r="C17" s="40" t="s">
        <v>107</v>
      </c>
      <c r="D17" s="38" t="s">
        <v>102</v>
      </c>
      <c r="E17" s="38" t="s">
        <v>103</v>
      </c>
      <c r="F17" s="38" t="s">
        <v>87</v>
      </c>
      <c r="G17" s="38" t="s">
        <v>88</v>
      </c>
    </row>
    <row r="18" spans="1:7" ht="38.25" x14ac:dyDescent="0.25">
      <c r="A18" s="40" t="s">
        <v>108</v>
      </c>
      <c r="B18" s="40" t="s">
        <v>456</v>
      </c>
      <c r="C18" s="40" t="s">
        <v>109</v>
      </c>
      <c r="D18" s="38" t="s">
        <v>102</v>
      </c>
      <c r="E18" s="38" t="s">
        <v>103</v>
      </c>
      <c r="F18" s="38" t="s">
        <v>87</v>
      </c>
      <c r="G18" s="38" t="s">
        <v>88</v>
      </c>
    </row>
    <row r="19" spans="1:7" ht="25.5" x14ac:dyDescent="0.25">
      <c r="A19" s="40" t="s">
        <v>110</v>
      </c>
      <c r="B19" s="40" t="s">
        <v>399</v>
      </c>
      <c r="C19" s="40" t="s">
        <v>667</v>
      </c>
      <c r="D19" s="38" t="s">
        <v>102</v>
      </c>
      <c r="E19" s="38" t="s">
        <v>95</v>
      </c>
      <c r="F19" s="38" t="s">
        <v>87</v>
      </c>
      <c r="G19" s="38" t="s">
        <v>88</v>
      </c>
    </row>
    <row r="20" spans="1:7" ht="25.5" x14ac:dyDescent="0.25">
      <c r="A20" s="40" t="s">
        <v>111</v>
      </c>
      <c r="B20" s="40" t="s">
        <v>400</v>
      </c>
      <c r="C20" s="40" t="s">
        <v>112</v>
      </c>
      <c r="D20" s="38" t="s">
        <v>102</v>
      </c>
      <c r="E20" s="38" t="s">
        <v>103</v>
      </c>
      <c r="F20" s="38" t="s">
        <v>87</v>
      </c>
      <c r="G20" s="38" t="s">
        <v>88</v>
      </c>
    </row>
    <row r="21" spans="1:7" ht="19.7" customHeight="1" x14ac:dyDescent="0.25">
      <c r="A21" s="89" t="s">
        <v>441</v>
      </c>
      <c r="B21" s="90"/>
      <c r="C21" s="91"/>
      <c r="D21" s="91"/>
      <c r="E21" s="92"/>
      <c r="F21" s="93"/>
      <c r="G21" s="94"/>
    </row>
    <row r="22" spans="1:7" x14ac:dyDescent="0.25">
      <c r="A22" s="37" t="s">
        <v>450</v>
      </c>
      <c r="B22" s="40"/>
      <c r="C22" s="37"/>
      <c r="D22" s="40"/>
      <c r="E22" s="39"/>
      <c r="F22" s="45"/>
      <c r="G22" s="44"/>
    </row>
    <row r="23" spans="1:7" x14ac:dyDescent="0.25">
      <c r="A23" s="37" t="s">
        <v>451</v>
      </c>
      <c r="B23" s="95"/>
      <c r="C23" s="95"/>
      <c r="D23" s="95"/>
      <c r="E23" s="95"/>
      <c r="F23" s="100"/>
      <c r="G23" s="95"/>
    </row>
    <row r="24" spans="1:7" x14ac:dyDescent="0.25">
      <c r="A24" s="37" t="s">
        <v>452</v>
      </c>
      <c r="B24" s="95"/>
      <c r="C24" s="95"/>
      <c r="D24" s="95"/>
      <c r="E24" s="95"/>
      <c r="F24" s="95"/>
      <c r="G24" s="95"/>
    </row>
    <row r="25" spans="1:7" x14ac:dyDescent="0.25">
      <c r="A25" s="37" t="s">
        <v>453</v>
      </c>
      <c r="B25" s="95"/>
      <c r="C25" s="95"/>
      <c r="D25" s="95"/>
      <c r="E25" s="95"/>
      <c r="F25" s="95"/>
      <c r="G25" s="95"/>
    </row>
    <row r="26" spans="1:7" x14ac:dyDescent="0.25">
      <c r="A26" s="37" t="s">
        <v>454</v>
      </c>
      <c r="B26" s="95"/>
      <c r="C26" s="95"/>
      <c r="D26" s="95"/>
      <c r="E26" s="95"/>
      <c r="F26" s="100"/>
      <c r="G26"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AD60-300C-4774-A111-62E039C70862}">
  <sheetPr>
    <tabColor theme="1"/>
  </sheetPr>
  <dimension ref="A1:O25"/>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(Kontroloversigt!$B$14)</f>
        <v xml:space="preserve">Redningsåbninger </v>
      </c>
      <c r="E1" s="396"/>
      <c r="F1" s="396"/>
      <c r="G1" s="397" t="str">
        <f>(Kontroloversigt!$A$14)</f>
        <v>RED</v>
      </c>
      <c r="H1" s="241"/>
      <c r="I1" s="241"/>
      <c r="J1" s="241"/>
      <c r="K1" s="241"/>
    </row>
    <row r="2" spans="1:15" x14ac:dyDescent="0.25">
      <c r="A2" s="24" t="s">
        <v>589</v>
      </c>
      <c r="B2" s="34"/>
      <c r="C2" s="34" t="str">
        <f>_xlfn.CONCAT(Forside!B2," ","-"," ",Forside!C2)</f>
        <v>Skriv Projektnummer! - Skriv Projektnavn!</v>
      </c>
      <c r="D2" s="77" t="s">
        <v>592</v>
      </c>
      <c r="E2" s="34" t="str">
        <f>(Kontroloversigt!$E$14)</f>
        <v>Skriv Projektnummer!_M06_C10_KPLA-U_RED</v>
      </c>
      <c r="F2" s="34"/>
      <c r="G2" s="82"/>
      <c r="H2" s="18"/>
      <c r="I2" s="18"/>
      <c r="J2" s="18"/>
      <c r="K2" s="18"/>
      <c r="L2" s="18"/>
      <c r="M2" s="18"/>
      <c r="N2" s="18"/>
      <c r="O2" s="18"/>
    </row>
    <row r="3" spans="1:15" x14ac:dyDescent="0.25">
      <c r="A3" s="24" t="s">
        <v>588</v>
      </c>
      <c r="B3" s="34"/>
      <c r="C3" s="34" t="str">
        <f>(Kontroloversigt!$B$3)</f>
        <v>Skriv Adresse!</v>
      </c>
      <c r="D3" s="28" t="s">
        <v>331</v>
      </c>
      <c r="E3" s="78" t="str">
        <f>(Kontroloversigt!$B$14)</f>
        <v xml:space="preserve">Redningsåbninger </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(Kontroloversigt!$H$14)</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6"/>
      <c r="C14" s="96"/>
      <c r="D14" s="97"/>
      <c r="E14" s="96"/>
      <c r="F14" s="97"/>
      <c r="G14" s="97"/>
      <c r="H14" s="18"/>
      <c r="I14" s="18"/>
      <c r="J14" s="18"/>
      <c r="K14" s="18"/>
      <c r="L14" s="18"/>
      <c r="M14" s="18"/>
      <c r="N14" s="18"/>
      <c r="O14" s="18"/>
    </row>
    <row r="15" spans="1:15" ht="19.5" customHeight="1" x14ac:dyDescent="0.25">
      <c r="A15" s="101" t="s">
        <v>113</v>
      </c>
      <c r="B15" s="42" t="s">
        <v>401</v>
      </c>
      <c r="C15" s="42" t="s">
        <v>114</v>
      </c>
      <c r="D15" s="44" t="s">
        <v>85</v>
      </c>
      <c r="E15" s="44" t="s">
        <v>103</v>
      </c>
      <c r="F15" s="44" t="s">
        <v>87</v>
      </c>
      <c r="G15" s="44" t="s">
        <v>115</v>
      </c>
      <c r="H15" s="18"/>
      <c r="I15" s="18"/>
      <c r="J15" s="18"/>
      <c r="K15" s="18"/>
      <c r="L15" s="18"/>
      <c r="M15" s="18"/>
      <c r="N15" s="18"/>
      <c r="O15" s="18"/>
    </row>
    <row r="16" spans="1:15" ht="21" customHeight="1" x14ac:dyDescent="0.25">
      <c r="A16" s="101" t="s">
        <v>116</v>
      </c>
      <c r="B16" s="42" t="s">
        <v>402</v>
      </c>
      <c r="C16" s="42" t="s">
        <v>117</v>
      </c>
      <c r="D16" s="44" t="s">
        <v>102</v>
      </c>
      <c r="E16" s="44" t="s">
        <v>86</v>
      </c>
      <c r="F16" s="44" t="s">
        <v>87</v>
      </c>
      <c r="G16" s="44" t="s">
        <v>115</v>
      </c>
    </row>
    <row r="17" spans="1:7" ht="17.25" customHeight="1" x14ac:dyDescent="0.25">
      <c r="A17" s="101" t="s">
        <v>118</v>
      </c>
      <c r="B17" s="42" t="s">
        <v>422</v>
      </c>
      <c r="C17" s="42" t="s">
        <v>698</v>
      </c>
      <c r="D17" s="44" t="s">
        <v>102</v>
      </c>
      <c r="E17" s="44" t="s">
        <v>95</v>
      </c>
      <c r="F17" s="44" t="s">
        <v>87</v>
      </c>
      <c r="G17" s="44" t="s">
        <v>115</v>
      </c>
    </row>
    <row r="18" spans="1:7" ht="51" x14ac:dyDescent="0.25">
      <c r="A18" s="101" t="s">
        <v>119</v>
      </c>
      <c r="B18" s="42" t="s">
        <v>403</v>
      </c>
      <c r="C18" s="45" t="s">
        <v>688</v>
      </c>
      <c r="D18" s="44" t="s">
        <v>102</v>
      </c>
      <c r="E18" s="44" t="s">
        <v>95</v>
      </c>
      <c r="F18" s="44" t="s">
        <v>87</v>
      </c>
      <c r="G18" s="44" t="s">
        <v>120</v>
      </c>
    </row>
    <row r="19" spans="1:7" ht="38.25" x14ac:dyDescent="0.25">
      <c r="A19" s="101" t="s">
        <v>121</v>
      </c>
      <c r="B19" s="42" t="s">
        <v>404</v>
      </c>
      <c r="C19" s="42" t="s">
        <v>122</v>
      </c>
      <c r="D19" s="44" t="s">
        <v>102</v>
      </c>
      <c r="E19" s="44" t="s">
        <v>103</v>
      </c>
      <c r="F19" s="44" t="s">
        <v>87</v>
      </c>
      <c r="G19" s="44" t="s">
        <v>115</v>
      </c>
    </row>
    <row r="20" spans="1:7" ht="19.7" customHeight="1" x14ac:dyDescent="0.25">
      <c r="A20" s="89" t="s">
        <v>441</v>
      </c>
      <c r="B20" s="90"/>
      <c r="C20" s="91"/>
      <c r="D20" s="91"/>
      <c r="E20" s="92"/>
      <c r="F20" s="93"/>
      <c r="G20" s="94"/>
    </row>
    <row r="21" spans="1:7" x14ac:dyDescent="0.25">
      <c r="A21" s="37" t="s">
        <v>457</v>
      </c>
      <c r="B21" s="40"/>
      <c r="C21" s="37"/>
      <c r="D21" s="40"/>
      <c r="E21" s="39"/>
      <c r="F21" s="45"/>
      <c r="G21" s="44"/>
    </row>
    <row r="22" spans="1:7" x14ac:dyDescent="0.25">
      <c r="A22" s="37" t="s">
        <v>459</v>
      </c>
      <c r="B22" s="95"/>
      <c r="C22" s="95"/>
      <c r="D22" s="95"/>
      <c r="E22" s="95"/>
      <c r="F22" s="100"/>
      <c r="G22" s="95"/>
    </row>
    <row r="23" spans="1:7" x14ac:dyDescent="0.25">
      <c r="A23" s="37" t="s">
        <v>460</v>
      </c>
      <c r="B23" s="95"/>
      <c r="C23" s="95"/>
      <c r="D23" s="95"/>
      <c r="E23" s="95"/>
      <c r="F23" s="95"/>
      <c r="G23" s="95"/>
    </row>
    <row r="24" spans="1:7" x14ac:dyDescent="0.25">
      <c r="A24" s="37" t="s">
        <v>461</v>
      </c>
      <c r="B24" s="95"/>
      <c r="C24" s="95"/>
      <c r="D24" s="95"/>
      <c r="E24" s="95"/>
      <c r="F24" s="95"/>
      <c r="G24" s="95"/>
    </row>
    <row r="25" spans="1:7" x14ac:dyDescent="0.25">
      <c r="A25" s="37" t="s">
        <v>458</v>
      </c>
      <c r="B25" s="95"/>
      <c r="C25" s="95"/>
      <c r="D25" s="95"/>
      <c r="E25" s="95"/>
      <c r="F25" s="100"/>
      <c r="G25"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89F30-286B-4A38-AF91-375BE1457B49}">
  <sheetPr>
    <tabColor theme="1"/>
  </sheetPr>
  <dimension ref="A1:P35"/>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8" width="22.125" style="2" customWidth="1"/>
    <col min="9" max="16384" width="11.125" style="2"/>
  </cols>
  <sheetData>
    <row r="1" spans="1:16" s="9" customFormat="1" ht="21" customHeight="1" x14ac:dyDescent="0.25">
      <c r="A1" s="394" t="str">
        <f>(Forside!$A$1)</f>
        <v>BRANDTEKNISK KONTROLPLAN FOR UDFØRELSE AF BRANDSIKRINGSTILTAG</v>
      </c>
      <c r="B1" s="395"/>
      <c r="C1" s="395"/>
      <c r="D1" s="396" t="str">
        <f>(Kontroloversigt!$B$15)</f>
        <v>Indsatsforhold generelt</v>
      </c>
      <c r="E1" s="396"/>
      <c r="F1" s="396"/>
      <c r="G1" s="397" t="str">
        <f>(Kontroloversigt!$A$15)</f>
        <v>IND</v>
      </c>
      <c r="H1" s="241"/>
      <c r="I1" s="241"/>
      <c r="J1" s="241"/>
      <c r="K1" s="241"/>
    </row>
    <row r="2" spans="1:16" x14ac:dyDescent="0.25">
      <c r="A2" s="24" t="s">
        <v>589</v>
      </c>
      <c r="B2" s="34"/>
      <c r="C2" s="34" t="str">
        <f>_xlfn.CONCAT(Forside!B2," ","-"," ",Forside!C2)</f>
        <v>Skriv Projektnummer! - Skriv Projektnavn!</v>
      </c>
      <c r="D2" s="77" t="s">
        <v>592</v>
      </c>
      <c r="E2" s="34" t="str">
        <f>(Kontroloversigt!$E$15)</f>
        <v>Skriv Projektnummer!_M06_C10_KPLA-U_IND</v>
      </c>
      <c r="F2" s="34"/>
      <c r="G2" s="82"/>
      <c r="H2" s="18"/>
      <c r="I2" s="18"/>
      <c r="J2" s="18"/>
      <c r="K2" s="18"/>
      <c r="L2" s="18"/>
      <c r="M2" s="18"/>
      <c r="N2" s="18"/>
      <c r="O2" s="18"/>
      <c r="P2" s="18"/>
    </row>
    <row r="3" spans="1:16" x14ac:dyDescent="0.25">
      <c r="A3" s="24" t="s">
        <v>588</v>
      </c>
      <c r="B3" s="34"/>
      <c r="C3" s="34" t="str">
        <f>(Kontroloversigt!$B$3)</f>
        <v>Skriv Adresse!</v>
      </c>
      <c r="D3" s="28" t="s">
        <v>331</v>
      </c>
      <c r="E3" s="78" t="str">
        <f>(Kontroloversigt!$B$15)</f>
        <v>Indsatsforhold generelt</v>
      </c>
      <c r="F3" s="78"/>
      <c r="G3" s="82"/>
      <c r="H3" s="18"/>
      <c r="I3" s="18"/>
      <c r="J3" s="18"/>
      <c r="K3" s="18"/>
      <c r="L3" s="18"/>
      <c r="M3" s="18"/>
      <c r="N3" s="18"/>
      <c r="O3" s="18"/>
      <c r="P3" s="18"/>
    </row>
    <row r="4" spans="1:16" x14ac:dyDescent="0.25">
      <c r="A4" s="24" t="s">
        <v>606</v>
      </c>
      <c r="B4" s="34"/>
      <c r="C4" s="34" t="str">
        <f>(Kontroloversigt!$B$4)</f>
        <v>Skriv Matrikel!</v>
      </c>
      <c r="D4" s="34"/>
      <c r="E4" s="34"/>
      <c r="F4" s="34"/>
      <c r="G4" s="82"/>
      <c r="H4" s="18"/>
      <c r="I4" s="18"/>
      <c r="J4" s="18"/>
      <c r="K4" s="18"/>
      <c r="L4" s="18"/>
      <c r="M4" s="18"/>
      <c r="N4" s="18"/>
      <c r="O4" s="18"/>
      <c r="P4" s="18"/>
    </row>
    <row r="5" spans="1:16" x14ac:dyDescent="0.25">
      <c r="A5" s="179"/>
      <c r="B5" s="34"/>
      <c r="C5" s="34"/>
      <c r="D5" s="180"/>
      <c r="E5" s="181"/>
      <c r="F5" s="78"/>
      <c r="G5" s="82"/>
      <c r="H5" s="18"/>
      <c r="I5" s="18"/>
      <c r="J5" s="18"/>
      <c r="K5" s="18"/>
      <c r="L5" s="18"/>
      <c r="M5" s="18"/>
      <c r="N5" s="18"/>
      <c r="O5" s="18"/>
      <c r="P5" s="18"/>
    </row>
    <row r="6" spans="1:16" x14ac:dyDescent="0.25">
      <c r="A6" s="24" t="s">
        <v>591</v>
      </c>
      <c r="B6" s="34"/>
      <c r="C6" s="34" t="str">
        <f>(Forside!$G$2)</f>
        <v>Skriv udarbejdende! Initialer, Navn, Firma</v>
      </c>
      <c r="D6" s="34"/>
      <c r="E6" s="34"/>
      <c r="F6" s="34"/>
      <c r="G6" s="82"/>
      <c r="H6" s="18"/>
      <c r="I6" s="18"/>
      <c r="J6" s="18"/>
      <c r="K6" s="18"/>
      <c r="L6" s="18"/>
      <c r="M6" s="18"/>
      <c r="N6" s="18"/>
      <c r="O6" s="18"/>
      <c r="P6" s="18"/>
    </row>
    <row r="7" spans="1:16" x14ac:dyDescent="0.25">
      <c r="A7" s="24" t="s">
        <v>590</v>
      </c>
      <c r="B7" s="34"/>
      <c r="C7" s="78" t="str">
        <f>(Forside!$G$3)</f>
        <v>Skriv kontrollant! Initialer, Navn, Firma</v>
      </c>
      <c r="D7" s="77" t="s">
        <v>334</v>
      </c>
      <c r="E7" s="175" t="s">
        <v>75</v>
      </c>
      <c r="F7" s="175"/>
      <c r="G7" s="82"/>
      <c r="H7" s="18"/>
      <c r="I7" s="18"/>
      <c r="J7" s="18"/>
      <c r="K7" s="18"/>
      <c r="L7" s="18"/>
      <c r="M7" s="18"/>
      <c r="N7" s="18"/>
      <c r="O7" s="18"/>
      <c r="P7" s="18"/>
    </row>
    <row r="8" spans="1:16" x14ac:dyDescent="0.25">
      <c r="A8" s="184" t="s">
        <v>600</v>
      </c>
      <c r="B8" s="34"/>
      <c r="C8" s="175" t="str">
        <f>(Kontroloversigt!$J$12)</f>
        <v>DD-MM-ÅÅÅÅ</v>
      </c>
      <c r="D8" s="77" t="s">
        <v>336</v>
      </c>
      <c r="E8" s="78" t="s">
        <v>76</v>
      </c>
      <c r="F8" s="78"/>
      <c r="G8" s="82"/>
      <c r="H8" s="18"/>
      <c r="I8" s="18"/>
      <c r="J8" s="18"/>
      <c r="K8" s="18"/>
      <c r="L8" s="18"/>
      <c r="M8" s="18"/>
      <c r="N8" s="18"/>
      <c r="O8" s="18"/>
      <c r="P8" s="18"/>
    </row>
    <row r="9" spans="1:16" x14ac:dyDescent="0.25">
      <c r="A9" s="182" t="s">
        <v>601</v>
      </c>
      <c r="B9" s="34"/>
      <c r="C9" s="78">
        <f>(Kontroloversigt!$K$12)</f>
        <v>1</v>
      </c>
      <c r="D9" s="77" t="s">
        <v>338</v>
      </c>
      <c r="E9" s="175" t="b">
        <f>(Kontroloversigt!$G$6)</f>
        <v>0</v>
      </c>
      <c r="F9" s="78"/>
      <c r="G9" s="82"/>
      <c r="H9" s="18"/>
      <c r="I9" s="18"/>
      <c r="J9" s="18"/>
      <c r="K9" s="18"/>
      <c r="L9" s="18"/>
      <c r="M9" s="18"/>
      <c r="N9" s="18"/>
      <c r="O9" s="18"/>
      <c r="P9" s="18"/>
    </row>
    <row r="10" spans="1:16" x14ac:dyDescent="0.25">
      <c r="A10" s="188" t="s">
        <v>602</v>
      </c>
      <c r="B10" s="83"/>
      <c r="C10" s="187" t="str">
        <f>(Kontroloversigt!$L$12)</f>
        <v>-</v>
      </c>
      <c r="D10" s="189" t="s">
        <v>595</v>
      </c>
      <c r="E10" s="171" t="e">
        <f>(Kontroloversigt!$H$15)</f>
        <v>#N/A</v>
      </c>
      <c r="F10" s="83"/>
      <c r="G10" s="85"/>
      <c r="H10" s="18"/>
      <c r="I10" s="18"/>
      <c r="J10" s="18"/>
      <c r="K10" s="18"/>
      <c r="L10" s="18"/>
      <c r="M10" s="18"/>
      <c r="N10" s="18"/>
      <c r="O10" s="18"/>
      <c r="P10" s="18"/>
    </row>
    <row r="11" spans="1:16" x14ac:dyDescent="0.25">
      <c r="A11" s="5"/>
      <c r="B11" s="1"/>
      <c r="C11" s="3"/>
      <c r="D11" s="18"/>
      <c r="E11" s="18"/>
      <c r="F11" s="18"/>
      <c r="G11" s="18"/>
      <c r="H11" s="18"/>
      <c r="I11" s="18"/>
      <c r="J11" s="18"/>
      <c r="K11" s="18"/>
      <c r="L11" s="18"/>
      <c r="M11" s="18"/>
      <c r="N11" s="18"/>
      <c r="O11" s="18"/>
      <c r="P11" s="18"/>
    </row>
    <row r="12" spans="1:16" x14ac:dyDescent="0.25">
      <c r="A12" s="252" t="s">
        <v>77</v>
      </c>
      <c r="B12" s="253"/>
      <c r="C12" s="254"/>
      <c r="D12" s="254"/>
      <c r="E12" s="254"/>
      <c r="F12" s="254"/>
      <c r="G12" s="255"/>
      <c r="H12" s="18"/>
      <c r="I12" s="18"/>
      <c r="J12" s="18"/>
      <c r="K12" s="18"/>
      <c r="L12" s="18"/>
      <c r="M12" s="18"/>
      <c r="N12" s="18"/>
      <c r="O12" s="18"/>
      <c r="P12" s="18"/>
    </row>
    <row r="13" spans="1:16" ht="26.25" x14ac:dyDescent="0.25">
      <c r="A13" s="35" t="s">
        <v>78</v>
      </c>
      <c r="B13" s="112" t="s">
        <v>79</v>
      </c>
      <c r="C13" s="112" t="s">
        <v>80</v>
      </c>
      <c r="D13" s="36" t="s">
        <v>81</v>
      </c>
      <c r="E13" s="112" t="s">
        <v>82</v>
      </c>
      <c r="F13" s="36" t="s">
        <v>83</v>
      </c>
      <c r="G13" s="36" t="s">
        <v>66</v>
      </c>
      <c r="H13" s="18"/>
      <c r="I13" s="18"/>
      <c r="J13" s="18"/>
      <c r="K13" s="18"/>
      <c r="L13" s="18"/>
      <c r="M13" s="18"/>
      <c r="N13" s="18"/>
      <c r="O13" s="18"/>
      <c r="P13" s="18"/>
    </row>
    <row r="14" spans="1:16" ht="19.7" customHeight="1" x14ac:dyDescent="0.25">
      <c r="A14" s="89" t="s">
        <v>447</v>
      </c>
      <c r="B14" s="96"/>
      <c r="C14" s="96"/>
      <c r="D14" s="97"/>
      <c r="E14" s="96"/>
      <c r="F14" s="97"/>
      <c r="G14" s="97"/>
      <c r="H14" s="18"/>
      <c r="I14" s="18"/>
      <c r="J14" s="18"/>
      <c r="K14" s="18"/>
      <c r="L14" s="18"/>
      <c r="M14" s="18"/>
      <c r="N14" s="18"/>
      <c r="O14" s="18"/>
      <c r="P14" s="18"/>
    </row>
    <row r="15" spans="1:16" s="12" customFormat="1" ht="38.25" x14ac:dyDescent="0.25">
      <c r="A15" s="115" t="s">
        <v>123</v>
      </c>
      <c r="B15" s="42" t="s">
        <v>124</v>
      </c>
      <c r="C15" s="42" t="s">
        <v>699</v>
      </c>
      <c r="D15" s="44" t="s">
        <v>622</v>
      </c>
      <c r="E15" s="102" t="s">
        <v>95</v>
      </c>
      <c r="F15" s="102" t="s">
        <v>87</v>
      </c>
      <c r="G15" s="43" t="s">
        <v>88</v>
      </c>
      <c r="H15" s="21"/>
      <c r="I15" s="21"/>
      <c r="J15" s="21"/>
      <c r="K15" s="21"/>
      <c r="L15" s="21"/>
      <c r="M15" s="21"/>
      <c r="N15" s="21"/>
      <c r="O15" s="21"/>
      <c r="P15" s="21"/>
    </row>
    <row r="16" spans="1:16" s="12" customFormat="1" x14ac:dyDescent="0.25">
      <c r="A16" s="115" t="s">
        <v>125</v>
      </c>
      <c r="B16" s="42" t="s">
        <v>126</v>
      </c>
      <c r="C16" s="42" t="s">
        <v>127</v>
      </c>
      <c r="D16" s="44" t="s">
        <v>85</v>
      </c>
      <c r="E16" s="102" t="s">
        <v>103</v>
      </c>
      <c r="F16" s="102" t="s">
        <v>87</v>
      </c>
      <c r="G16" s="43" t="s">
        <v>88</v>
      </c>
      <c r="H16" s="21"/>
      <c r="I16" s="21"/>
      <c r="J16" s="21"/>
      <c r="K16" s="21"/>
      <c r="L16" s="21"/>
      <c r="M16" s="21"/>
      <c r="N16" s="21"/>
      <c r="O16" s="21"/>
      <c r="P16" s="21"/>
    </row>
    <row r="17" spans="1:16" s="12" customFormat="1" ht="25.5" x14ac:dyDescent="0.25">
      <c r="A17" s="115" t="s">
        <v>128</v>
      </c>
      <c r="B17" s="42" t="s">
        <v>129</v>
      </c>
      <c r="C17" s="42" t="s">
        <v>668</v>
      </c>
      <c r="D17" s="44" t="s">
        <v>622</v>
      </c>
      <c r="E17" s="102" t="s">
        <v>103</v>
      </c>
      <c r="F17" s="102" t="s">
        <v>87</v>
      </c>
      <c r="G17" s="43" t="s">
        <v>88</v>
      </c>
      <c r="H17" s="21"/>
      <c r="I17" s="21"/>
      <c r="J17" s="21"/>
      <c r="K17" s="21"/>
      <c r="L17" s="21"/>
      <c r="M17" s="21"/>
      <c r="N17" s="21"/>
      <c r="O17" s="21"/>
      <c r="P17" s="21"/>
    </row>
    <row r="18" spans="1:16" s="12" customFormat="1" ht="63.75" x14ac:dyDescent="0.25">
      <c r="A18" s="115" t="s">
        <v>130</v>
      </c>
      <c r="B18" s="42" t="s">
        <v>560</v>
      </c>
      <c r="C18" s="42" t="s">
        <v>689</v>
      </c>
      <c r="D18" s="44" t="s">
        <v>102</v>
      </c>
      <c r="E18" s="102" t="s">
        <v>95</v>
      </c>
      <c r="F18" s="102" t="s">
        <v>87</v>
      </c>
      <c r="G18" s="43" t="s">
        <v>88</v>
      </c>
      <c r="H18" s="21"/>
      <c r="I18" s="21"/>
      <c r="J18" s="21"/>
      <c r="K18" s="21"/>
      <c r="L18" s="21"/>
      <c r="M18" s="21"/>
      <c r="N18" s="21"/>
      <c r="O18" s="21"/>
      <c r="P18" s="21"/>
    </row>
    <row r="19" spans="1:16" s="12" customFormat="1" ht="25.5" x14ac:dyDescent="0.25">
      <c r="A19" s="115" t="s">
        <v>131</v>
      </c>
      <c r="B19" s="42" t="s">
        <v>132</v>
      </c>
      <c r="C19" s="42" t="s">
        <v>133</v>
      </c>
      <c r="D19" s="44" t="s">
        <v>622</v>
      </c>
      <c r="E19" s="102" t="s">
        <v>95</v>
      </c>
      <c r="F19" s="102" t="s">
        <v>87</v>
      </c>
      <c r="G19" s="43" t="s">
        <v>88</v>
      </c>
      <c r="H19" s="21"/>
      <c r="I19" s="21"/>
      <c r="J19" s="21"/>
      <c r="K19" s="21"/>
      <c r="L19" s="21"/>
      <c r="M19" s="21"/>
      <c r="N19" s="21"/>
      <c r="O19" s="21"/>
      <c r="P19" s="21"/>
    </row>
    <row r="20" spans="1:16" s="12" customFormat="1" ht="25.5" x14ac:dyDescent="0.25">
      <c r="A20" s="115" t="s">
        <v>134</v>
      </c>
      <c r="B20" s="42" t="s">
        <v>135</v>
      </c>
      <c r="C20" s="42" t="s">
        <v>136</v>
      </c>
      <c r="D20" s="44" t="s">
        <v>102</v>
      </c>
      <c r="E20" s="102" t="s">
        <v>103</v>
      </c>
      <c r="F20" s="102" t="s">
        <v>87</v>
      </c>
      <c r="G20" s="43" t="s">
        <v>88</v>
      </c>
      <c r="H20" s="21"/>
      <c r="I20" s="21"/>
      <c r="J20" s="21"/>
      <c r="K20" s="21"/>
      <c r="L20" s="21"/>
      <c r="M20" s="21"/>
      <c r="N20" s="21"/>
      <c r="O20" s="21"/>
      <c r="P20" s="21"/>
    </row>
    <row r="21" spans="1:16" s="12" customFormat="1" x14ac:dyDescent="0.25">
      <c r="A21" s="115" t="s">
        <v>137</v>
      </c>
      <c r="B21" s="42" t="s">
        <v>138</v>
      </c>
      <c r="C21" s="42" t="s">
        <v>139</v>
      </c>
      <c r="D21" s="44" t="s">
        <v>102</v>
      </c>
      <c r="E21" s="102" t="s">
        <v>103</v>
      </c>
      <c r="F21" s="102" t="s">
        <v>87</v>
      </c>
      <c r="G21" s="43" t="s">
        <v>88</v>
      </c>
      <c r="H21" s="21"/>
      <c r="I21" s="21"/>
      <c r="J21" s="21"/>
      <c r="K21" s="21"/>
      <c r="L21" s="21"/>
      <c r="M21" s="21"/>
      <c r="N21" s="21"/>
      <c r="O21" s="21"/>
      <c r="P21" s="21"/>
    </row>
    <row r="22" spans="1:16" s="12" customFormat="1" ht="25.5" x14ac:dyDescent="0.25">
      <c r="A22" s="115" t="s">
        <v>140</v>
      </c>
      <c r="B22" s="42" t="s">
        <v>700</v>
      </c>
      <c r="C22" s="42" t="s">
        <v>669</v>
      </c>
      <c r="D22" s="44" t="s">
        <v>102</v>
      </c>
      <c r="E22" s="102" t="s">
        <v>103</v>
      </c>
      <c r="F22" s="102" t="s">
        <v>87</v>
      </c>
      <c r="G22" s="43" t="s">
        <v>88</v>
      </c>
      <c r="H22" s="21"/>
      <c r="I22" s="21"/>
      <c r="J22" s="21"/>
      <c r="K22" s="21"/>
      <c r="L22" s="21"/>
      <c r="M22" s="21"/>
      <c r="N22" s="21"/>
      <c r="O22" s="21"/>
      <c r="P22" s="21"/>
    </row>
    <row r="23" spans="1:16" s="12" customFormat="1" x14ac:dyDescent="0.25">
      <c r="A23" s="115" t="s">
        <v>141</v>
      </c>
      <c r="B23" s="42" t="s">
        <v>142</v>
      </c>
      <c r="C23" s="42" t="s">
        <v>143</v>
      </c>
      <c r="D23" s="44" t="s">
        <v>102</v>
      </c>
      <c r="E23" s="102" t="s">
        <v>103</v>
      </c>
      <c r="F23" s="102" t="s">
        <v>87</v>
      </c>
      <c r="G23" s="43" t="s">
        <v>88</v>
      </c>
      <c r="H23" s="21"/>
      <c r="I23" s="21"/>
      <c r="J23" s="21"/>
      <c r="K23" s="21"/>
      <c r="L23" s="21"/>
      <c r="M23" s="21"/>
      <c r="N23" s="21"/>
      <c r="O23" s="21"/>
      <c r="P23" s="21"/>
    </row>
    <row r="24" spans="1:16" s="12" customFormat="1" x14ac:dyDescent="0.25">
      <c r="A24" s="115" t="s">
        <v>144</v>
      </c>
      <c r="B24" s="42" t="s">
        <v>145</v>
      </c>
      <c r="C24" s="42" t="s">
        <v>146</v>
      </c>
      <c r="D24" s="44" t="s">
        <v>102</v>
      </c>
      <c r="E24" s="102" t="s">
        <v>103</v>
      </c>
      <c r="F24" s="102" t="s">
        <v>87</v>
      </c>
      <c r="G24" s="43" t="s">
        <v>88</v>
      </c>
      <c r="H24" s="21"/>
      <c r="I24" s="21"/>
      <c r="J24" s="21"/>
      <c r="K24" s="21"/>
      <c r="L24" s="21"/>
      <c r="M24" s="21"/>
      <c r="N24" s="21"/>
      <c r="O24" s="21"/>
      <c r="P24" s="21"/>
    </row>
    <row r="25" spans="1:16" s="12" customFormat="1" x14ac:dyDescent="0.25">
      <c r="A25" s="115" t="s">
        <v>147</v>
      </c>
      <c r="B25" s="42" t="s">
        <v>148</v>
      </c>
      <c r="C25" s="42" t="s">
        <v>149</v>
      </c>
      <c r="D25" s="44" t="s">
        <v>102</v>
      </c>
      <c r="E25" s="102" t="s">
        <v>95</v>
      </c>
      <c r="F25" s="102" t="s">
        <v>87</v>
      </c>
      <c r="G25" s="43" t="s">
        <v>88</v>
      </c>
      <c r="H25" s="21"/>
      <c r="I25" s="21"/>
      <c r="J25" s="21"/>
      <c r="K25" s="21"/>
      <c r="L25" s="21"/>
      <c r="M25" s="21"/>
      <c r="N25" s="21"/>
      <c r="O25" s="21"/>
      <c r="P25" s="21"/>
    </row>
    <row r="26" spans="1:16" s="12" customFormat="1" ht="25.5" x14ac:dyDescent="0.25">
      <c r="A26" s="115" t="s">
        <v>150</v>
      </c>
      <c r="B26" s="42" t="s">
        <v>151</v>
      </c>
      <c r="C26" s="42" t="s">
        <v>152</v>
      </c>
      <c r="D26" s="44" t="s">
        <v>102</v>
      </c>
      <c r="E26" s="102" t="s">
        <v>103</v>
      </c>
      <c r="F26" s="102" t="s">
        <v>87</v>
      </c>
      <c r="G26" s="43" t="s">
        <v>88</v>
      </c>
      <c r="H26" s="21"/>
      <c r="I26" s="21"/>
      <c r="J26" s="21"/>
      <c r="K26" s="21"/>
      <c r="L26" s="21"/>
      <c r="M26" s="21"/>
      <c r="N26" s="21"/>
      <c r="O26" s="21"/>
      <c r="P26" s="21"/>
    </row>
    <row r="27" spans="1:16" s="12" customFormat="1" ht="51" x14ac:dyDescent="0.25">
      <c r="A27" s="115" t="s">
        <v>153</v>
      </c>
      <c r="B27" s="42" t="s">
        <v>154</v>
      </c>
      <c r="C27" s="42" t="s">
        <v>701</v>
      </c>
      <c r="D27" s="44" t="s">
        <v>102</v>
      </c>
      <c r="E27" s="102" t="s">
        <v>95</v>
      </c>
      <c r="F27" s="102" t="s">
        <v>87</v>
      </c>
      <c r="G27" s="43" t="s">
        <v>88</v>
      </c>
      <c r="H27" s="21"/>
      <c r="I27" s="21"/>
      <c r="J27" s="21"/>
      <c r="K27" s="21"/>
      <c r="L27" s="21"/>
      <c r="M27" s="21"/>
      <c r="N27" s="21"/>
      <c r="O27" s="21"/>
      <c r="P27" s="21"/>
    </row>
    <row r="28" spans="1:16" s="12" customFormat="1" ht="38.25" x14ac:dyDescent="0.25">
      <c r="A28" s="115" t="s">
        <v>155</v>
      </c>
      <c r="B28" s="42" t="s">
        <v>156</v>
      </c>
      <c r="C28" s="42" t="s">
        <v>702</v>
      </c>
      <c r="D28" s="44" t="s">
        <v>102</v>
      </c>
      <c r="E28" s="102" t="s">
        <v>103</v>
      </c>
      <c r="F28" s="102" t="s">
        <v>87</v>
      </c>
      <c r="G28" s="43" t="s">
        <v>88</v>
      </c>
      <c r="H28" s="21"/>
      <c r="I28" s="21"/>
      <c r="J28" s="21"/>
      <c r="K28" s="21"/>
      <c r="L28" s="21"/>
      <c r="M28" s="21"/>
      <c r="N28" s="21"/>
      <c r="O28" s="21"/>
      <c r="P28" s="21"/>
    </row>
    <row r="29" spans="1:16" s="12" customFormat="1" ht="38.25" x14ac:dyDescent="0.25">
      <c r="A29" s="115" t="s">
        <v>157</v>
      </c>
      <c r="B29" s="42" t="s">
        <v>158</v>
      </c>
      <c r="C29" s="42" t="s">
        <v>702</v>
      </c>
      <c r="D29" s="44" t="s">
        <v>102</v>
      </c>
      <c r="E29" s="102" t="s">
        <v>103</v>
      </c>
      <c r="F29" s="102" t="s">
        <v>87</v>
      </c>
      <c r="G29" s="43" t="s">
        <v>88</v>
      </c>
      <c r="H29" s="21"/>
      <c r="I29" s="21"/>
      <c r="J29" s="21"/>
      <c r="K29" s="21"/>
      <c r="L29" s="21"/>
      <c r="M29" s="21"/>
      <c r="N29" s="21"/>
      <c r="O29" s="21"/>
      <c r="P29" s="21"/>
    </row>
    <row r="30" spans="1:16" ht="19.7" customHeight="1" x14ac:dyDescent="0.25">
      <c r="A30" s="89" t="s">
        <v>441</v>
      </c>
      <c r="B30" s="90"/>
      <c r="C30" s="91"/>
      <c r="D30" s="91"/>
      <c r="E30" s="92"/>
      <c r="F30" s="93"/>
      <c r="G30" s="94"/>
    </row>
    <row r="31" spans="1:16" x14ac:dyDescent="0.25">
      <c r="A31" s="37" t="s">
        <v>462</v>
      </c>
      <c r="B31" s="40"/>
      <c r="C31" s="37"/>
      <c r="D31" s="40"/>
      <c r="E31" s="39"/>
      <c r="F31" s="45"/>
      <c r="G31" s="44"/>
    </row>
    <row r="32" spans="1:16" x14ac:dyDescent="0.25">
      <c r="A32" s="37" t="s">
        <v>463</v>
      </c>
      <c r="B32" s="95"/>
      <c r="C32" s="95"/>
      <c r="D32" s="95"/>
      <c r="E32" s="95"/>
      <c r="F32" s="100"/>
      <c r="G32" s="95"/>
    </row>
    <row r="33" spans="1:7" x14ac:dyDescent="0.25">
      <c r="A33" s="37" t="s">
        <v>464</v>
      </c>
      <c r="B33" s="95"/>
      <c r="C33" s="95"/>
      <c r="D33" s="95"/>
      <c r="E33" s="95"/>
      <c r="F33" s="95"/>
      <c r="G33" s="95"/>
    </row>
    <row r="34" spans="1:7" x14ac:dyDescent="0.25">
      <c r="A34" s="37" t="s">
        <v>465</v>
      </c>
      <c r="B34" s="95"/>
      <c r="C34" s="95"/>
      <c r="D34" s="95"/>
      <c r="E34" s="95"/>
      <c r="F34" s="95"/>
      <c r="G34" s="95"/>
    </row>
    <row r="35" spans="1:7" x14ac:dyDescent="0.25">
      <c r="A35" s="37" t="s">
        <v>466</v>
      </c>
      <c r="B35" s="95"/>
      <c r="C35" s="95"/>
      <c r="D35" s="95"/>
      <c r="E35" s="95"/>
      <c r="F35" s="100"/>
      <c r="G35"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1D87-CCF5-4795-B6F3-CDB93FAC3579}">
  <sheetPr>
    <tabColor theme="1"/>
  </sheetPr>
  <dimension ref="A1:P31"/>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8" width="22.125" style="2" customWidth="1"/>
    <col min="9" max="16384" width="11.125" style="2"/>
  </cols>
  <sheetData>
    <row r="1" spans="1:16" s="9" customFormat="1" ht="21" customHeight="1" x14ac:dyDescent="0.25">
      <c r="A1" s="394" t="str">
        <f>(Forside!$A$1)</f>
        <v>BRANDTEKNISK KONTROLPLAN FOR UDFØRELSE AF BRANDSIKRINGSTILTAG</v>
      </c>
      <c r="B1" s="395"/>
      <c r="C1" s="395"/>
      <c r="D1" s="396" t="str">
        <f>(Kontroloversigt!$B$19)</f>
        <v xml:space="preserve">Brand- og røgmæssige adskillelser </v>
      </c>
      <c r="E1" s="396"/>
      <c r="F1" s="396"/>
      <c r="G1" s="397" t="str">
        <f>(Kontroloversigt!$A$19)</f>
        <v>ADSK</v>
      </c>
      <c r="H1" s="241"/>
      <c r="I1" s="241"/>
      <c r="J1" s="241"/>
      <c r="K1" s="241"/>
    </row>
    <row r="2" spans="1:16" x14ac:dyDescent="0.25">
      <c r="A2" s="24" t="s">
        <v>589</v>
      </c>
      <c r="B2" s="34"/>
      <c r="C2" s="34" t="str">
        <f>_xlfn.CONCAT(Forside!B2," ","-"," ",Forside!C2)</f>
        <v>Skriv Projektnummer! - Skriv Projektnavn!</v>
      </c>
      <c r="D2" s="77" t="s">
        <v>592</v>
      </c>
      <c r="E2" s="34" t="str">
        <f>(Kontroloversigt!$E$19)</f>
        <v>Skriv Projektnummer!_M06_C10_KPLA-U_ADSK</v>
      </c>
      <c r="F2" s="34"/>
      <c r="G2" s="82"/>
      <c r="H2" s="18"/>
      <c r="I2" s="18"/>
      <c r="J2" s="18"/>
      <c r="K2" s="18"/>
      <c r="L2" s="18"/>
      <c r="M2" s="18"/>
      <c r="N2" s="18"/>
      <c r="O2" s="18"/>
      <c r="P2" s="18"/>
    </row>
    <row r="3" spans="1:16" x14ac:dyDescent="0.25">
      <c r="A3" s="24" t="s">
        <v>588</v>
      </c>
      <c r="B3" s="34"/>
      <c r="C3" s="34" t="str">
        <f>(Kontroloversigt!$B$3)</f>
        <v>Skriv Adresse!</v>
      </c>
      <c r="D3" s="28" t="s">
        <v>331</v>
      </c>
      <c r="E3" s="78" t="str">
        <f>(Kontroloversigt!$B$19)</f>
        <v xml:space="preserve">Brand- og røgmæssige adskillelser </v>
      </c>
      <c r="F3" s="78"/>
      <c r="G3" s="82"/>
      <c r="H3" s="18"/>
      <c r="I3" s="18"/>
      <c r="J3" s="18"/>
      <c r="K3" s="18"/>
      <c r="L3" s="18"/>
      <c r="M3" s="18"/>
      <c r="N3" s="18"/>
      <c r="O3" s="18"/>
      <c r="P3" s="18"/>
    </row>
    <row r="4" spans="1:16" x14ac:dyDescent="0.25">
      <c r="A4" s="24" t="s">
        <v>606</v>
      </c>
      <c r="B4" s="34"/>
      <c r="C4" s="34" t="str">
        <f>(Kontroloversigt!$B$4)</f>
        <v>Skriv Matrikel!</v>
      </c>
      <c r="D4" s="34"/>
      <c r="E4" s="34"/>
      <c r="F4" s="34"/>
      <c r="G4" s="82"/>
      <c r="H4" s="18"/>
      <c r="I4" s="18"/>
      <c r="J4" s="18"/>
      <c r="K4" s="18"/>
      <c r="L4" s="18"/>
      <c r="M4" s="18"/>
      <c r="N4" s="18"/>
      <c r="O4" s="18"/>
      <c r="P4" s="18"/>
    </row>
    <row r="5" spans="1:16" x14ac:dyDescent="0.25">
      <c r="A5" s="179"/>
      <c r="B5" s="34"/>
      <c r="C5" s="34"/>
      <c r="D5" s="180"/>
      <c r="E5" s="181"/>
      <c r="F5" s="78"/>
      <c r="G5" s="82"/>
      <c r="H5" s="18"/>
      <c r="I5" s="18"/>
      <c r="J5" s="18"/>
      <c r="K5" s="18"/>
      <c r="L5" s="18"/>
      <c r="M5" s="18"/>
      <c r="N5" s="18"/>
      <c r="O5" s="18"/>
      <c r="P5" s="18"/>
    </row>
    <row r="6" spans="1:16" x14ac:dyDescent="0.25">
      <c r="A6" s="24" t="s">
        <v>591</v>
      </c>
      <c r="B6" s="34"/>
      <c r="C6" s="34" t="str">
        <f>(Forside!$G$2)</f>
        <v>Skriv udarbejdende! Initialer, Navn, Firma</v>
      </c>
      <c r="D6" s="34"/>
      <c r="E6" s="34"/>
      <c r="F6" s="34"/>
      <c r="G6" s="82"/>
      <c r="H6" s="18"/>
      <c r="I6" s="18"/>
      <c r="J6" s="18"/>
      <c r="K6" s="18"/>
      <c r="L6" s="18"/>
      <c r="M6" s="18"/>
      <c r="N6" s="18"/>
      <c r="O6" s="18"/>
      <c r="P6" s="18"/>
    </row>
    <row r="7" spans="1:16" x14ac:dyDescent="0.25">
      <c r="A7" s="24" t="s">
        <v>590</v>
      </c>
      <c r="B7" s="34"/>
      <c r="C7" s="78" t="str">
        <f>(Forside!$G$3)</f>
        <v>Skriv kontrollant! Initialer, Navn, Firma</v>
      </c>
      <c r="D7" s="77" t="s">
        <v>334</v>
      </c>
      <c r="E7" s="175" t="s">
        <v>75</v>
      </c>
      <c r="F7" s="175"/>
      <c r="G7" s="82"/>
      <c r="H7" s="18"/>
      <c r="I7" s="18"/>
      <c r="J7" s="18"/>
      <c r="K7" s="18"/>
      <c r="L7" s="18"/>
      <c r="M7" s="18"/>
      <c r="N7" s="18"/>
      <c r="O7" s="18"/>
      <c r="P7" s="18"/>
    </row>
    <row r="8" spans="1:16" x14ac:dyDescent="0.25">
      <c r="A8" s="184" t="s">
        <v>600</v>
      </c>
      <c r="B8" s="34"/>
      <c r="C8" s="175" t="str">
        <f>(Kontroloversigt!$J$12)</f>
        <v>DD-MM-ÅÅÅÅ</v>
      </c>
      <c r="D8" s="77" t="s">
        <v>336</v>
      </c>
      <c r="E8" s="78" t="s">
        <v>76</v>
      </c>
      <c r="F8" s="78"/>
      <c r="G8" s="82"/>
      <c r="H8" s="18"/>
      <c r="I8" s="18"/>
      <c r="J8" s="18"/>
      <c r="K8" s="18"/>
      <c r="L8" s="18"/>
      <c r="M8" s="18"/>
      <c r="N8" s="18"/>
      <c r="O8" s="18"/>
      <c r="P8" s="18"/>
    </row>
    <row r="9" spans="1:16" x14ac:dyDescent="0.25">
      <c r="A9" s="182" t="s">
        <v>601</v>
      </c>
      <c r="B9" s="34"/>
      <c r="C9" s="78">
        <f>(Kontroloversigt!$K$12)</f>
        <v>1</v>
      </c>
      <c r="D9" s="77" t="s">
        <v>338</v>
      </c>
      <c r="E9" s="175" t="b">
        <f>(Kontroloversigt!$G$6)</f>
        <v>0</v>
      </c>
      <c r="F9" s="78"/>
      <c r="G9" s="82"/>
      <c r="H9" s="18"/>
      <c r="I9" s="18"/>
      <c r="J9" s="18"/>
      <c r="K9" s="18"/>
      <c r="L9" s="18"/>
      <c r="M9" s="18"/>
      <c r="N9" s="18"/>
      <c r="O9" s="18"/>
      <c r="P9" s="18"/>
    </row>
    <row r="10" spans="1:16" x14ac:dyDescent="0.25">
      <c r="A10" s="188" t="s">
        <v>602</v>
      </c>
      <c r="B10" s="83"/>
      <c r="C10" s="187" t="str">
        <f>(Kontroloversigt!$L$12)</f>
        <v>-</v>
      </c>
      <c r="D10" s="189" t="s">
        <v>595</v>
      </c>
      <c r="E10" s="171" t="e">
        <f>(Kontroloversigt!$H$19)</f>
        <v>#N/A</v>
      </c>
      <c r="F10" s="83"/>
      <c r="G10" s="85"/>
      <c r="H10" s="18"/>
      <c r="I10" s="18"/>
      <c r="J10" s="18"/>
      <c r="K10" s="18"/>
      <c r="L10" s="18"/>
      <c r="M10" s="18"/>
      <c r="N10" s="18"/>
      <c r="O10" s="18"/>
      <c r="P10" s="18"/>
    </row>
    <row r="11" spans="1:16" x14ac:dyDescent="0.25">
      <c r="A11" s="5"/>
      <c r="B11" s="1"/>
      <c r="C11" s="3"/>
      <c r="D11" s="18"/>
      <c r="E11" s="18"/>
      <c r="F11" s="18"/>
      <c r="G11" s="18"/>
      <c r="H11" s="18"/>
      <c r="I11" s="18"/>
      <c r="J11" s="18"/>
      <c r="K11" s="18"/>
      <c r="L11" s="18"/>
      <c r="M11" s="18"/>
      <c r="N11" s="18"/>
      <c r="O11" s="18"/>
      <c r="P11" s="18"/>
    </row>
    <row r="12" spans="1:16" x14ac:dyDescent="0.25">
      <c r="A12" s="252" t="s">
        <v>77</v>
      </c>
      <c r="B12" s="253"/>
      <c r="C12" s="254"/>
      <c r="D12" s="254"/>
      <c r="E12" s="254"/>
      <c r="F12" s="254"/>
      <c r="G12" s="255"/>
      <c r="H12" s="18"/>
      <c r="I12" s="18"/>
      <c r="J12" s="18"/>
      <c r="K12" s="18"/>
      <c r="L12" s="18"/>
      <c r="M12" s="18"/>
      <c r="N12" s="18"/>
      <c r="O12" s="18"/>
      <c r="P12" s="18"/>
    </row>
    <row r="13" spans="1:16" ht="26.25" x14ac:dyDescent="0.25">
      <c r="A13" s="35" t="s">
        <v>78</v>
      </c>
      <c r="B13" s="112" t="s">
        <v>79</v>
      </c>
      <c r="C13" s="112" t="s">
        <v>80</v>
      </c>
      <c r="D13" s="36" t="s">
        <v>81</v>
      </c>
      <c r="E13" s="36" t="s">
        <v>82</v>
      </c>
      <c r="F13" s="36" t="s">
        <v>83</v>
      </c>
      <c r="G13" s="36" t="s">
        <v>66</v>
      </c>
      <c r="H13" s="18"/>
      <c r="I13" s="18"/>
      <c r="J13" s="18"/>
      <c r="K13" s="18"/>
      <c r="L13" s="18"/>
      <c r="M13" s="18"/>
      <c r="N13" s="18"/>
      <c r="O13" s="18"/>
      <c r="P13" s="18"/>
    </row>
    <row r="14" spans="1:16" ht="19.7" customHeight="1" x14ac:dyDescent="0.25">
      <c r="A14" s="89" t="s">
        <v>447</v>
      </c>
      <c r="B14" s="98"/>
      <c r="C14" s="98"/>
      <c r="D14" s="99"/>
      <c r="E14" s="98"/>
      <c r="F14" s="99"/>
      <c r="G14" s="99"/>
      <c r="H14" s="18"/>
      <c r="I14" s="18"/>
      <c r="J14" s="18"/>
      <c r="K14" s="18"/>
      <c r="L14" s="18"/>
      <c r="M14" s="18"/>
      <c r="N14" s="18"/>
      <c r="O14" s="18"/>
      <c r="P14" s="18"/>
    </row>
    <row r="15" spans="1:16" ht="25.5" x14ac:dyDescent="0.25">
      <c r="A15" s="46" t="s">
        <v>159</v>
      </c>
      <c r="B15" s="46" t="s">
        <v>472</v>
      </c>
      <c r="C15" s="46" t="s">
        <v>160</v>
      </c>
      <c r="D15" s="38" t="s">
        <v>622</v>
      </c>
      <c r="E15" s="38" t="s">
        <v>86</v>
      </c>
      <c r="F15" s="46" t="s">
        <v>161</v>
      </c>
      <c r="G15" s="38" t="s">
        <v>88</v>
      </c>
      <c r="H15" s="18"/>
      <c r="I15" s="18"/>
      <c r="J15" s="18"/>
      <c r="K15" s="18"/>
      <c r="L15" s="18"/>
      <c r="M15" s="18"/>
      <c r="N15" s="18"/>
      <c r="O15" s="18"/>
      <c r="P15" s="18"/>
    </row>
    <row r="16" spans="1:16" ht="25.5" x14ac:dyDescent="0.25">
      <c r="A16" s="46" t="s">
        <v>162</v>
      </c>
      <c r="B16" s="46" t="s">
        <v>473</v>
      </c>
      <c r="C16" s="46" t="s">
        <v>163</v>
      </c>
      <c r="D16" s="38" t="s">
        <v>622</v>
      </c>
      <c r="E16" s="38" t="s">
        <v>86</v>
      </c>
      <c r="F16" s="46" t="s">
        <v>161</v>
      </c>
      <c r="G16" s="38" t="s">
        <v>88</v>
      </c>
    </row>
    <row r="17" spans="1:7" ht="38.25" x14ac:dyDescent="0.25">
      <c r="A17" s="46" t="s">
        <v>164</v>
      </c>
      <c r="B17" s="46" t="s">
        <v>165</v>
      </c>
      <c r="C17" s="46" t="s">
        <v>703</v>
      </c>
      <c r="D17" s="44" t="s">
        <v>210</v>
      </c>
      <c r="E17" s="38" t="s">
        <v>103</v>
      </c>
      <c r="F17" s="103" t="s">
        <v>87</v>
      </c>
      <c r="G17" s="38" t="s">
        <v>88</v>
      </c>
    </row>
    <row r="18" spans="1:7" ht="38.25" x14ac:dyDescent="0.25">
      <c r="A18" s="46" t="s">
        <v>166</v>
      </c>
      <c r="B18" s="46" t="s">
        <v>167</v>
      </c>
      <c r="C18" s="46" t="s">
        <v>704</v>
      </c>
      <c r="D18" s="38" t="s">
        <v>102</v>
      </c>
      <c r="E18" s="38" t="s">
        <v>103</v>
      </c>
      <c r="F18" s="103" t="s">
        <v>168</v>
      </c>
      <c r="G18" s="38" t="s">
        <v>88</v>
      </c>
    </row>
    <row r="19" spans="1:7" ht="63.75" x14ac:dyDescent="0.25">
      <c r="A19" s="46" t="s">
        <v>169</v>
      </c>
      <c r="B19" s="46" t="s">
        <v>406</v>
      </c>
      <c r="C19" s="46" t="s">
        <v>705</v>
      </c>
      <c r="D19" s="38" t="s">
        <v>102</v>
      </c>
      <c r="E19" s="38" t="s">
        <v>103</v>
      </c>
      <c r="F19" s="103" t="s">
        <v>168</v>
      </c>
      <c r="G19" s="38" t="s">
        <v>88</v>
      </c>
    </row>
    <row r="20" spans="1:7" ht="38.25" x14ac:dyDescent="0.25">
      <c r="A20" s="46" t="s">
        <v>170</v>
      </c>
      <c r="B20" s="46" t="s">
        <v>405</v>
      </c>
      <c r="C20" s="46" t="s">
        <v>707</v>
      </c>
      <c r="D20" s="38" t="s">
        <v>102</v>
      </c>
      <c r="E20" s="38" t="s">
        <v>103</v>
      </c>
      <c r="F20" s="103" t="s">
        <v>168</v>
      </c>
      <c r="G20" s="38" t="s">
        <v>88</v>
      </c>
    </row>
    <row r="21" spans="1:7" ht="38.25" x14ac:dyDescent="0.25">
      <c r="A21" s="46" t="s">
        <v>171</v>
      </c>
      <c r="B21" s="46" t="s">
        <v>172</v>
      </c>
      <c r="C21" s="46" t="s">
        <v>706</v>
      </c>
      <c r="D21" s="38" t="s">
        <v>102</v>
      </c>
      <c r="E21" s="38" t="s">
        <v>103</v>
      </c>
      <c r="F21" s="103" t="s">
        <v>168</v>
      </c>
      <c r="G21" s="38" t="s">
        <v>88</v>
      </c>
    </row>
    <row r="22" spans="1:7" ht="25.5" x14ac:dyDescent="0.25">
      <c r="A22" s="46" t="s">
        <v>173</v>
      </c>
      <c r="B22" s="46" t="s">
        <v>174</v>
      </c>
      <c r="C22" s="46" t="s">
        <v>175</v>
      </c>
      <c r="D22" s="38" t="s">
        <v>102</v>
      </c>
      <c r="E22" s="38" t="s">
        <v>103</v>
      </c>
      <c r="F22" s="46" t="s">
        <v>176</v>
      </c>
      <c r="G22" s="38" t="s">
        <v>88</v>
      </c>
    </row>
    <row r="23" spans="1:7" x14ac:dyDescent="0.25">
      <c r="A23" s="46" t="s">
        <v>177</v>
      </c>
      <c r="B23" s="46" t="s">
        <v>178</v>
      </c>
      <c r="C23" s="46" t="s">
        <v>179</v>
      </c>
      <c r="D23" s="38" t="s">
        <v>102</v>
      </c>
      <c r="E23" s="38" t="s">
        <v>103</v>
      </c>
      <c r="F23" s="103" t="s">
        <v>87</v>
      </c>
      <c r="G23" s="38" t="s">
        <v>88</v>
      </c>
    </row>
    <row r="24" spans="1:7" ht="38.25" x14ac:dyDescent="0.25">
      <c r="A24" s="46" t="s">
        <v>180</v>
      </c>
      <c r="B24" s="46" t="s">
        <v>181</v>
      </c>
      <c r="C24" s="46" t="s">
        <v>708</v>
      </c>
      <c r="D24" s="38" t="s">
        <v>102</v>
      </c>
      <c r="E24" s="38" t="s">
        <v>103</v>
      </c>
      <c r="F24" s="103" t="s">
        <v>87</v>
      </c>
      <c r="G24" s="38" t="s">
        <v>88</v>
      </c>
    </row>
    <row r="25" spans="1:7" ht="25.5" x14ac:dyDescent="0.25">
      <c r="A25" s="46" t="s">
        <v>182</v>
      </c>
      <c r="B25" s="46" t="s">
        <v>183</v>
      </c>
      <c r="C25" s="46" t="s">
        <v>184</v>
      </c>
      <c r="D25" s="38" t="s">
        <v>102</v>
      </c>
      <c r="E25" s="38" t="s">
        <v>95</v>
      </c>
      <c r="F25" s="103" t="s">
        <v>87</v>
      </c>
      <c r="G25" s="38" t="s">
        <v>88</v>
      </c>
    </row>
    <row r="26" spans="1:7" ht="19.7" customHeight="1" x14ac:dyDescent="0.25">
      <c r="A26" s="89" t="s">
        <v>441</v>
      </c>
      <c r="B26" s="90"/>
      <c r="C26" s="91"/>
      <c r="D26" s="91"/>
      <c r="E26" s="92"/>
      <c r="F26" s="93"/>
      <c r="G26" s="94"/>
    </row>
    <row r="27" spans="1:7" x14ac:dyDescent="0.25">
      <c r="A27" s="37" t="s">
        <v>467</v>
      </c>
      <c r="B27" s="40"/>
      <c r="C27" s="37"/>
      <c r="D27" s="40"/>
      <c r="E27" s="39"/>
      <c r="F27" s="45"/>
      <c r="G27" s="44"/>
    </row>
    <row r="28" spans="1:7" x14ac:dyDescent="0.25">
      <c r="A28" s="37" t="s">
        <v>468</v>
      </c>
      <c r="B28" s="95"/>
      <c r="C28" s="95"/>
      <c r="D28" s="95"/>
      <c r="E28" s="95"/>
      <c r="F28" s="100"/>
      <c r="G28" s="95"/>
    </row>
    <row r="29" spans="1:7" x14ac:dyDescent="0.25">
      <c r="A29" s="37" t="s">
        <v>469</v>
      </c>
      <c r="B29" s="95"/>
      <c r="C29" s="95"/>
      <c r="D29" s="95"/>
      <c r="E29" s="95"/>
      <c r="F29" s="95"/>
      <c r="G29" s="95"/>
    </row>
    <row r="30" spans="1:7" x14ac:dyDescent="0.25">
      <c r="A30" s="37" t="s">
        <v>470</v>
      </c>
      <c r="B30" s="95"/>
      <c r="C30" s="95"/>
      <c r="D30" s="95"/>
      <c r="E30" s="95"/>
      <c r="F30" s="95"/>
      <c r="G30" s="95"/>
    </row>
    <row r="31" spans="1:7" x14ac:dyDescent="0.25">
      <c r="A31" s="37" t="s">
        <v>471</v>
      </c>
      <c r="B31" s="95"/>
      <c r="C31" s="95"/>
      <c r="D31" s="95"/>
      <c r="E31" s="95"/>
      <c r="F31" s="100"/>
      <c r="G31"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7672-6730-44F9-B163-2ED85CA2A05D}">
  <sheetPr>
    <tabColor theme="1"/>
  </sheetPr>
  <dimension ref="A1:K30"/>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1" s="9" customFormat="1" ht="21" customHeight="1" x14ac:dyDescent="0.25">
      <c r="A1" s="394" t="str">
        <f>(Forside!$A$1)</f>
        <v>BRANDTEKNISK KONTROLPLAN FOR UDFØRELSE AF BRANDSIKRINGSTILTAG</v>
      </c>
      <c r="B1" s="395"/>
      <c r="C1" s="395"/>
      <c r="D1" s="396" t="str">
        <f>(Kontroloversigt!$B$20)</f>
        <v>Brand- og flugtvejsdøre</v>
      </c>
      <c r="E1" s="396"/>
      <c r="F1" s="396"/>
      <c r="G1" s="397" t="str">
        <f>(Kontroloversigt!$A$20)</f>
        <v>DØR</v>
      </c>
      <c r="H1" s="241"/>
      <c r="I1" s="241"/>
      <c r="J1" s="241"/>
      <c r="K1" s="241"/>
    </row>
    <row r="2" spans="1:11" x14ac:dyDescent="0.25">
      <c r="A2" s="24" t="s">
        <v>589</v>
      </c>
      <c r="B2" s="34"/>
      <c r="C2" s="34" t="str">
        <f>_xlfn.CONCAT(Forside!B2," ","-"," ",Forside!C2)</f>
        <v>Skriv Projektnummer! - Skriv Projektnavn!</v>
      </c>
      <c r="D2" s="77" t="s">
        <v>592</v>
      </c>
      <c r="E2" s="34" t="str">
        <f>(Kontroloversigt!$E$20)</f>
        <v>Skriv Projektnummer!_M06_C10_KPLA-U_DØR</v>
      </c>
      <c r="F2" s="34"/>
      <c r="G2" s="82"/>
    </row>
    <row r="3" spans="1:11" x14ac:dyDescent="0.25">
      <c r="A3" s="24" t="s">
        <v>588</v>
      </c>
      <c r="B3" s="34"/>
      <c r="C3" s="34" t="str">
        <f>(Kontroloversigt!$B$3)</f>
        <v>Skriv Adresse!</v>
      </c>
      <c r="D3" s="28" t="s">
        <v>331</v>
      </c>
      <c r="E3" s="78" t="str">
        <f>(Kontroloversigt!$B$20)</f>
        <v>Brand- og flugtvejsdøre</v>
      </c>
      <c r="F3" s="78"/>
      <c r="G3" s="82"/>
    </row>
    <row r="4" spans="1:11" x14ac:dyDescent="0.25">
      <c r="A4" s="24" t="s">
        <v>606</v>
      </c>
      <c r="B4" s="34"/>
      <c r="C4" s="34" t="str">
        <f>(Kontroloversigt!$B$4)</f>
        <v>Skriv Matrikel!</v>
      </c>
      <c r="D4" s="34"/>
      <c r="E4" s="34"/>
      <c r="F4" s="34"/>
      <c r="G4" s="82"/>
    </row>
    <row r="5" spans="1:11" x14ac:dyDescent="0.25">
      <c r="A5" s="179"/>
      <c r="B5" s="34"/>
      <c r="C5" s="34"/>
      <c r="D5" s="180"/>
      <c r="E5" s="181"/>
      <c r="F5" s="78"/>
      <c r="G5" s="82"/>
    </row>
    <row r="6" spans="1:11" x14ac:dyDescent="0.25">
      <c r="A6" s="24" t="s">
        <v>591</v>
      </c>
      <c r="B6" s="34"/>
      <c r="C6" s="34" t="str">
        <f>(Forside!$G$2)</f>
        <v>Skriv udarbejdende! Initialer, Navn, Firma</v>
      </c>
      <c r="D6" s="34"/>
      <c r="E6" s="34"/>
      <c r="F6" s="34"/>
      <c r="G6" s="82"/>
    </row>
    <row r="7" spans="1:11" x14ac:dyDescent="0.25">
      <c r="A7" s="24" t="s">
        <v>590</v>
      </c>
      <c r="B7" s="34"/>
      <c r="C7" s="78" t="str">
        <f>(Forside!$G$3)</f>
        <v>Skriv kontrollant! Initialer, Navn, Firma</v>
      </c>
      <c r="D7" s="77" t="s">
        <v>334</v>
      </c>
      <c r="E7" s="175" t="s">
        <v>75</v>
      </c>
      <c r="F7" s="175"/>
      <c r="G7" s="82"/>
    </row>
    <row r="8" spans="1:11" x14ac:dyDescent="0.25">
      <c r="A8" s="184" t="s">
        <v>600</v>
      </c>
      <c r="B8" s="34"/>
      <c r="C8" s="175" t="str">
        <f>(Kontroloversigt!$J$12)</f>
        <v>DD-MM-ÅÅÅÅ</v>
      </c>
      <c r="D8" s="77" t="s">
        <v>336</v>
      </c>
      <c r="E8" s="78" t="s">
        <v>76</v>
      </c>
      <c r="F8" s="78"/>
      <c r="G8" s="82"/>
    </row>
    <row r="9" spans="1:11" x14ac:dyDescent="0.25">
      <c r="A9" s="182" t="s">
        <v>601</v>
      </c>
      <c r="B9" s="34"/>
      <c r="C9" s="78">
        <f>(Kontroloversigt!$K$12)</f>
        <v>1</v>
      </c>
      <c r="D9" s="77" t="s">
        <v>338</v>
      </c>
      <c r="E9" s="175" t="b">
        <f>(Kontroloversigt!$G$6)</f>
        <v>0</v>
      </c>
      <c r="F9" s="78"/>
      <c r="G9" s="82"/>
    </row>
    <row r="10" spans="1:11" x14ac:dyDescent="0.25">
      <c r="A10" s="188" t="s">
        <v>602</v>
      </c>
      <c r="B10" s="83"/>
      <c r="C10" s="187" t="str">
        <f>(Kontroloversigt!$L$12)</f>
        <v>-</v>
      </c>
      <c r="D10" s="189" t="s">
        <v>595</v>
      </c>
      <c r="E10" s="171" t="e">
        <f>(Kontroloversigt!$H$20)</f>
        <v>#N/A</v>
      </c>
      <c r="F10" s="83"/>
      <c r="G10" s="85"/>
    </row>
    <row r="11" spans="1:11" x14ac:dyDescent="0.25">
      <c r="A11" s="5"/>
      <c r="B11" s="1"/>
      <c r="C11" s="3"/>
      <c r="D11" s="18"/>
      <c r="E11" s="18"/>
      <c r="F11" s="18"/>
      <c r="G11" s="18"/>
    </row>
    <row r="12" spans="1:11" x14ac:dyDescent="0.25">
      <c r="A12" s="252" t="s">
        <v>77</v>
      </c>
      <c r="B12" s="253"/>
      <c r="C12" s="254"/>
      <c r="D12" s="254"/>
      <c r="E12" s="254"/>
      <c r="F12" s="254"/>
      <c r="G12" s="255"/>
    </row>
    <row r="13" spans="1:11" ht="26.25" x14ac:dyDescent="0.25">
      <c r="A13" s="35" t="s">
        <v>78</v>
      </c>
      <c r="B13" s="112" t="s">
        <v>79</v>
      </c>
      <c r="C13" s="112" t="s">
        <v>80</v>
      </c>
      <c r="D13" s="36" t="s">
        <v>81</v>
      </c>
      <c r="E13" s="36" t="s">
        <v>82</v>
      </c>
      <c r="F13" s="36" t="s">
        <v>83</v>
      </c>
      <c r="G13" s="36" t="s">
        <v>66</v>
      </c>
    </row>
    <row r="14" spans="1:11" ht="19.7" customHeight="1" x14ac:dyDescent="0.25">
      <c r="A14" s="89" t="s">
        <v>447</v>
      </c>
      <c r="B14" s="96"/>
      <c r="C14" s="96"/>
      <c r="D14" s="97"/>
      <c r="E14" s="96"/>
      <c r="F14" s="97"/>
      <c r="G14" s="97"/>
    </row>
    <row r="15" spans="1:11" ht="25.5" x14ac:dyDescent="0.25">
      <c r="A15" s="104" t="s">
        <v>185</v>
      </c>
      <c r="B15" s="42" t="s">
        <v>186</v>
      </c>
      <c r="C15" s="42" t="s">
        <v>709</v>
      </c>
      <c r="D15" s="44" t="s">
        <v>85</v>
      </c>
      <c r="E15" s="44" t="s">
        <v>103</v>
      </c>
      <c r="F15" s="44" t="s">
        <v>87</v>
      </c>
      <c r="G15" s="44" t="s">
        <v>88</v>
      </c>
    </row>
    <row r="16" spans="1:11" ht="51" x14ac:dyDescent="0.25">
      <c r="A16" s="104" t="s">
        <v>187</v>
      </c>
      <c r="B16" s="42" t="s">
        <v>479</v>
      </c>
      <c r="C16" s="42" t="s">
        <v>710</v>
      </c>
      <c r="D16" s="44" t="s">
        <v>210</v>
      </c>
      <c r="E16" s="44" t="s">
        <v>103</v>
      </c>
      <c r="F16" s="44" t="s">
        <v>188</v>
      </c>
      <c r="G16" s="44" t="s">
        <v>99</v>
      </c>
    </row>
    <row r="17" spans="1:7" ht="25.5" x14ac:dyDescent="0.25">
      <c r="A17" s="104" t="s">
        <v>189</v>
      </c>
      <c r="B17" s="42" t="s">
        <v>190</v>
      </c>
      <c r="C17" s="42" t="s">
        <v>690</v>
      </c>
      <c r="D17" s="44" t="s">
        <v>102</v>
      </c>
      <c r="E17" s="44" t="s">
        <v>103</v>
      </c>
      <c r="F17" s="44" t="s">
        <v>188</v>
      </c>
      <c r="G17" s="44" t="s">
        <v>99</v>
      </c>
    </row>
    <row r="18" spans="1:7" ht="25.5" x14ac:dyDescent="0.25">
      <c r="A18" s="104" t="s">
        <v>191</v>
      </c>
      <c r="B18" s="42" t="s">
        <v>192</v>
      </c>
      <c r="C18" s="42" t="s">
        <v>711</v>
      </c>
      <c r="D18" s="44" t="s">
        <v>102</v>
      </c>
      <c r="E18" s="44" t="s">
        <v>103</v>
      </c>
      <c r="F18" s="44" t="s">
        <v>87</v>
      </c>
      <c r="G18" s="44" t="s">
        <v>120</v>
      </c>
    </row>
    <row r="19" spans="1:7" ht="63.75" x14ac:dyDescent="0.25">
      <c r="A19" s="104" t="s">
        <v>193</v>
      </c>
      <c r="B19" s="42" t="s">
        <v>194</v>
      </c>
      <c r="C19" s="42" t="s">
        <v>692</v>
      </c>
      <c r="D19" s="44" t="s">
        <v>85</v>
      </c>
      <c r="E19" s="44" t="s">
        <v>691</v>
      </c>
      <c r="F19" s="44" t="s">
        <v>87</v>
      </c>
      <c r="G19" s="44" t="s">
        <v>99</v>
      </c>
    </row>
    <row r="20" spans="1:7" ht="25.5" x14ac:dyDescent="0.25">
      <c r="A20" s="104" t="s">
        <v>195</v>
      </c>
      <c r="B20" s="105" t="s">
        <v>196</v>
      </c>
      <c r="C20" s="42" t="s">
        <v>197</v>
      </c>
      <c r="D20" s="44" t="s">
        <v>85</v>
      </c>
      <c r="E20" s="44" t="s">
        <v>86</v>
      </c>
      <c r="F20" s="44" t="s">
        <v>87</v>
      </c>
      <c r="G20" s="44" t="s">
        <v>115</v>
      </c>
    </row>
    <row r="21" spans="1:7" x14ac:dyDescent="0.25">
      <c r="A21" s="104" t="s">
        <v>198</v>
      </c>
      <c r="B21" s="106" t="s">
        <v>199</v>
      </c>
      <c r="C21" s="42" t="s">
        <v>200</v>
      </c>
      <c r="D21" s="44" t="s">
        <v>85</v>
      </c>
      <c r="E21" s="44" t="s">
        <v>103</v>
      </c>
      <c r="F21" s="44" t="s">
        <v>87</v>
      </c>
      <c r="G21" s="44" t="s">
        <v>120</v>
      </c>
    </row>
    <row r="22" spans="1:7" ht="25.5" x14ac:dyDescent="0.25">
      <c r="A22" s="104" t="s">
        <v>201</v>
      </c>
      <c r="B22" s="42" t="s">
        <v>407</v>
      </c>
      <c r="C22" s="42" t="s">
        <v>202</v>
      </c>
      <c r="D22" s="44" t="s">
        <v>102</v>
      </c>
      <c r="E22" s="44" t="s">
        <v>103</v>
      </c>
      <c r="F22" s="44" t="s">
        <v>87</v>
      </c>
      <c r="G22" s="44" t="s">
        <v>120</v>
      </c>
    </row>
    <row r="23" spans="1:7" ht="63.75" x14ac:dyDescent="0.25">
      <c r="A23" s="104" t="s">
        <v>203</v>
      </c>
      <c r="B23" s="42" t="s">
        <v>204</v>
      </c>
      <c r="C23" s="42" t="s">
        <v>712</v>
      </c>
      <c r="D23" s="44" t="s">
        <v>85</v>
      </c>
      <c r="E23" s="44" t="s">
        <v>95</v>
      </c>
      <c r="F23" s="44" t="s">
        <v>87</v>
      </c>
      <c r="G23" s="44" t="s">
        <v>120</v>
      </c>
    </row>
    <row r="24" spans="1:7" x14ac:dyDescent="0.25">
      <c r="A24" s="104" t="s">
        <v>205</v>
      </c>
      <c r="B24" s="48" t="s">
        <v>206</v>
      </c>
      <c r="C24" s="42" t="s">
        <v>207</v>
      </c>
      <c r="D24" s="44" t="s">
        <v>85</v>
      </c>
      <c r="E24" s="44" t="s">
        <v>103</v>
      </c>
      <c r="F24" s="44" t="s">
        <v>87</v>
      </c>
      <c r="G24" s="44" t="s">
        <v>120</v>
      </c>
    </row>
    <row r="25" spans="1:7" ht="19.7" customHeight="1" x14ac:dyDescent="0.25">
      <c r="A25" s="89" t="s">
        <v>441</v>
      </c>
      <c r="B25" s="90"/>
      <c r="C25" s="91"/>
      <c r="D25" s="91"/>
      <c r="E25" s="92"/>
      <c r="F25" s="93"/>
      <c r="G25" s="94"/>
    </row>
    <row r="26" spans="1:7" x14ac:dyDescent="0.25">
      <c r="A26" s="37" t="s">
        <v>474</v>
      </c>
      <c r="B26" s="40"/>
      <c r="C26" s="37"/>
      <c r="D26" s="40"/>
      <c r="E26" s="39"/>
      <c r="F26" s="45"/>
      <c r="G26" s="44"/>
    </row>
    <row r="27" spans="1:7" x14ac:dyDescent="0.25">
      <c r="A27" s="37" t="s">
        <v>475</v>
      </c>
      <c r="B27" s="95"/>
      <c r="C27" s="95"/>
      <c r="D27" s="95"/>
      <c r="E27" s="95"/>
      <c r="F27" s="100"/>
      <c r="G27" s="95"/>
    </row>
    <row r="28" spans="1:7" x14ac:dyDescent="0.25">
      <c r="A28" s="37" t="s">
        <v>476</v>
      </c>
      <c r="B28" s="95"/>
      <c r="C28" s="95"/>
      <c r="D28" s="95"/>
      <c r="E28" s="95"/>
      <c r="F28" s="95"/>
      <c r="G28" s="95"/>
    </row>
    <row r="29" spans="1:7" x14ac:dyDescent="0.25">
      <c r="A29" s="37" t="s">
        <v>477</v>
      </c>
      <c r="B29" s="95"/>
      <c r="C29" s="95"/>
      <c r="D29" s="95"/>
      <c r="E29" s="95"/>
      <c r="F29" s="95"/>
      <c r="G29" s="95"/>
    </row>
    <row r="30" spans="1:7" x14ac:dyDescent="0.25">
      <c r="A30" s="37" t="s">
        <v>478</v>
      </c>
      <c r="B30" s="95"/>
      <c r="C30" s="95"/>
      <c r="D30" s="95"/>
      <c r="E30" s="95"/>
      <c r="F30" s="100"/>
      <c r="G30"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4850-63FE-4279-84FA-C8B82CDA26C8}">
  <sheetPr>
    <tabColor theme="1"/>
  </sheetPr>
  <dimension ref="A1:P25"/>
  <sheetViews>
    <sheetView view="pageLayout" zoomScaleNormal="13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8" width="22.125" style="2" customWidth="1"/>
    <col min="9" max="16384" width="11.125" style="2"/>
  </cols>
  <sheetData>
    <row r="1" spans="1:16" s="9" customFormat="1" ht="21" customHeight="1" x14ac:dyDescent="0.25">
      <c r="A1" s="394" t="str">
        <f>(Forside!$A$1)</f>
        <v>BRANDTEKNISK KONTROLPLAN FOR UDFØRELSE AF BRANDSIKRINGSTILTAG</v>
      </c>
      <c r="B1" s="395"/>
      <c r="C1" s="395"/>
      <c r="D1" s="396" t="str">
        <f>(Kontroloversigt!$B$21)</f>
        <v>Indvendige overflader</v>
      </c>
      <c r="E1" s="396"/>
      <c r="F1" s="396"/>
      <c r="G1" s="397" t="str">
        <f>(Kontroloversigt!$A$21)</f>
        <v>IOF</v>
      </c>
      <c r="H1" s="241"/>
      <c r="I1" s="241"/>
      <c r="J1" s="241"/>
      <c r="K1" s="241"/>
    </row>
    <row r="2" spans="1:16" x14ac:dyDescent="0.25">
      <c r="A2" s="24" t="s">
        <v>589</v>
      </c>
      <c r="B2" s="34"/>
      <c r="C2" s="34" t="str">
        <f>_xlfn.CONCAT(Forside!B2," ","-"," ",Forside!C2)</f>
        <v>Skriv Projektnummer! - Skriv Projektnavn!</v>
      </c>
      <c r="D2" s="77" t="s">
        <v>592</v>
      </c>
      <c r="E2" s="34" t="str">
        <f>(Kontroloversigt!$E$21)</f>
        <v>Skriv Projektnummer!_M06_C10_KPLA-U_IOF</v>
      </c>
      <c r="F2" s="34"/>
      <c r="G2" s="82"/>
      <c r="H2" s="18"/>
      <c r="I2" s="18"/>
      <c r="J2" s="18"/>
      <c r="K2" s="18"/>
      <c r="L2" s="18"/>
      <c r="M2" s="18"/>
      <c r="N2" s="18"/>
      <c r="O2" s="18"/>
      <c r="P2" s="18"/>
    </row>
    <row r="3" spans="1:16" x14ac:dyDescent="0.25">
      <c r="A3" s="24" t="s">
        <v>588</v>
      </c>
      <c r="B3" s="34"/>
      <c r="C3" s="34" t="str">
        <f>(Kontroloversigt!$B$3)</f>
        <v>Skriv Adresse!</v>
      </c>
      <c r="D3" s="28" t="s">
        <v>331</v>
      </c>
      <c r="E3" s="78" t="str">
        <f>(Kontroloversigt!$B$21)</f>
        <v>Indvendige overflader</v>
      </c>
      <c r="F3" s="78"/>
      <c r="G3" s="82"/>
      <c r="H3" s="18"/>
      <c r="I3" s="18"/>
      <c r="J3" s="18"/>
      <c r="K3" s="18"/>
      <c r="L3" s="18"/>
      <c r="M3" s="18"/>
      <c r="N3" s="18"/>
      <c r="O3" s="18"/>
      <c r="P3" s="18"/>
    </row>
    <row r="4" spans="1:16" x14ac:dyDescent="0.25">
      <c r="A4" s="24" t="s">
        <v>606</v>
      </c>
      <c r="B4" s="34"/>
      <c r="C4" s="34" t="str">
        <f>(Kontroloversigt!$B$4)</f>
        <v>Skriv Matrikel!</v>
      </c>
      <c r="D4" s="34"/>
      <c r="E4" s="34"/>
      <c r="F4" s="34"/>
      <c r="G4" s="82"/>
      <c r="H4" s="18"/>
      <c r="I4" s="18"/>
      <c r="J4" s="18"/>
      <c r="K4" s="18"/>
      <c r="L4" s="18"/>
      <c r="M4" s="18"/>
      <c r="N4" s="18"/>
      <c r="O4" s="18"/>
      <c r="P4" s="18"/>
    </row>
    <row r="5" spans="1:16" x14ac:dyDescent="0.25">
      <c r="A5" s="179"/>
      <c r="B5" s="34"/>
      <c r="C5" s="34"/>
      <c r="D5" s="180"/>
      <c r="E5" s="181"/>
      <c r="F5" s="78"/>
      <c r="G5" s="82"/>
      <c r="H5" s="18"/>
      <c r="I5" s="18"/>
      <c r="J5" s="18"/>
      <c r="K5" s="18"/>
      <c r="L5" s="18"/>
      <c r="M5" s="18"/>
      <c r="N5" s="18"/>
      <c r="O5" s="18"/>
      <c r="P5" s="18"/>
    </row>
    <row r="6" spans="1:16" x14ac:dyDescent="0.25">
      <c r="A6" s="24" t="s">
        <v>591</v>
      </c>
      <c r="B6" s="34"/>
      <c r="C6" s="34" t="str">
        <f>(Forside!$G$2)</f>
        <v>Skriv udarbejdende! Initialer, Navn, Firma</v>
      </c>
      <c r="D6" s="34"/>
      <c r="E6" s="34"/>
      <c r="F6" s="34"/>
      <c r="G6" s="82"/>
      <c r="H6" s="18"/>
      <c r="I6" s="18"/>
      <c r="J6" s="18"/>
      <c r="K6" s="18"/>
      <c r="L6" s="18"/>
      <c r="M6" s="18"/>
      <c r="N6" s="18"/>
      <c r="O6" s="18"/>
      <c r="P6" s="18"/>
    </row>
    <row r="7" spans="1:16" x14ac:dyDescent="0.25">
      <c r="A7" s="24" t="s">
        <v>590</v>
      </c>
      <c r="B7" s="34"/>
      <c r="C7" s="78" t="str">
        <f>(Forside!$G$3)</f>
        <v>Skriv kontrollant! Initialer, Navn, Firma</v>
      </c>
      <c r="D7" s="77" t="s">
        <v>334</v>
      </c>
      <c r="E7" s="175" t="s">
        <v>75</v>
      </c>
      <c r="F7" s="175"/>
      <c r="G7" s="82"/>
      <c r="H7" s="18"/>
      <c r="I7" s="18"/>
      <c r="J7" s="18"/>
      <c r="K7" s="18"/>
      <c r="L7" s="18"/>
      <c r="M7" s="18"/>
      <c r="N7" s="18"/>
      <c r="O7" s="18"/>
      <c r="P7" s="18"/>
    </row>
    <row r="8" spans="1:16" x14ac:dyDescent="0.25">
      <c r="A8" s="184" t="s">
        <v>600</v>
      </c>
      <c r="B8" s="34"/>
      <c r="C8" s="175" t="str">
        <f>(Kontroloversigt!$J$12)</f>
        <v>DD-MM-ÅÅÅÅ</v>
      </c>
      <c r="D8" s="77" t="s">
        <v>336</v>
      </c>
      <c r="E8" s="78" t="s">
        <v>76</v>
      </c>
      <c r="F8" s="78"/>
      <c r="G8" s="82"/>
      <c r="H8" s="18"/>
      <c r="I8" s="18"/>
      <c r="J8" s="18"/>
      <c r="K8" s="18"/>
      <c r="L8" s="18"/>
      <c r="M8" s="18"/>
      <c r="N8" s="18"/>
      <c r="O8" s="18"/>
      <c r="P8" s="18"/>
    </row>
    <row r="9" spans="1:16" x14ac:dyDescent="0.25">
      <c r="A9" s="182" t="s">
        <v>601</v>
      </c>
      <c r="B9" s="34"/>
      <c r="C9" s="78">
        <f>(Kontroloversigt!$K$12)</f>
        <v>1</v>
      </c>
      <c r="D9" s="77" t="s">
        <v>338</v>
      </c>
      <c r="E9" s="175" t="b">
        <f>(Kontroloversigt!$G$6)</f>
        <v>0</v>
      </c>
      <c r="F9" s="78"/>
      <c r="G9" s="82"/>
      <c r="H9" s="18"/>
      <c r="I9" s="18"/>
      <c r="J9" s="18"/>
      <c r="K9" s="18"/>
      <c r="L9" s="18"/>
      <c r="M9" s="18"/>
      <c r="N9" s="18"/>
      <c r="O9" s="18"/>
      <c r="P9" s="18"/>
    </row>
    <row r="10" spans="1:16" x14ac:dyDescent="0.25">
      <c r="A10" s="188" t="s">
        <v>602</v>
      </c>
      <c r="B10" s="83"/>
      <c r="C10" s="187" t="str">
        <f>(Kontroloversigt!$L$12)</f>
        <v>-</v>
      </c>
      <c r="D10" s="189" t="s">
        <v>595</v>
      </c>
      <c r="E10" s="171" t="e">
        <f>(Kontroloversigt!$H$21)</f>
        <v>#N/A</v>
      </c>
      <c r="F10" s="83"/>
      <c r="G10" s="85"/>
      <c r="H10" s="18"/>
      <c r="I10" s="18"/>
      <c r="J10" s="18"/>
      <c r="K10" s="18"/>
      <c r="L10" s="18"/>
      <c r="M10" s="18"/>
      <c r="N10" s="18"/>
      <c r="O10" s="18"/>
      <c r="P10" s="18"/>
    </row>
    <row r="11" spans="1:16" x14ac:dyDescent="0.25">
      <c r="A11" s="5"/>
      <c r="B11" s="1"/>
      <c r="C11" s="3"/>
      <c r="D11" s="18"/>
      <c r="E11" s="18"/>
      <c r="F11" s="18"/>
      <c r="G11" s="18"/>
      <c r="H11" s="18"/>
      <c r="I11" s="18"/>
      <c r="J11" s="18"/>
      <c r="K11" s="18"/>
      <c r="L11" s="18"/>
      <c r="M11" s="18"/>
      <c r="N11" s="18"/>
      <c r="O11" s="18"/>
      <c r="P11" s="18"/>
    </row>
    <row r="12" spans="1:16" x14ac:dyDescent="0.25">
      <c r="A12" s="252" t="s">
        <v>77</v>
      </c>
      <c r="B12" s="253"/>
      <c r="C12" s="254"/>
      <c r="D12" s="254"/>
      <c r="E12" s="254"/>
      <c r="F12" s="254"/>
      <c r="G12" s="255"/>
      <c r="H12" s="18"/>
      <c r="I12" s="18"/>
      <c r="J12" s="18"/>
      <c r="K12" s="18"/>
      <c r="L12" s="18"/>
      <c r="M12" s="18"/>
      <c r="N12" s="18"/>
      <c r="O12" s="18"/>
      <c r="P12" s="18"/>
    </row>
    <row r="13" spans="1:16" ht="26.25" x14ac:dyDescent="0.25">
      <c r="A13" s="35" t="s">
        <v>78</v>
      </c>
      <c r="B13" s="112" t="s">
        <v>79</v>
      </c>
      <c r="C13" s="112" t="s">
        <v>80</v>
      </c>
      <c r="D13" s="36" t="s">
        <v>81</v>
      </c>
      <c r="E13" s="112" t="s">
        <v>82</v>
      </c>
      <c r="F13" s="36" t="s">
        <v>83</v>
      </c>
      <c r="G13" s="36" t="s">
        <v>66</v>
      </c>
      <c r="H13" s="18"/>
      <c r="I13" s="18"/>
      <c r="J13" s="18"/>
      <c r="K13" s="18"/>
      <c r="L13" s="18"/>
      <c r="M13" s="18"/>
      <c r="N13" s="18"/>
      <c r="O13" s="18"/>
      <c r="P13" s="18"/>
    </row>
    <row r="14" spans="1:16" ht="19.7" customHeight="1" x14ac:dyDescent="0.25">
      <c r="A14" s="89" t="s">
        <v>447</v>
      </c>
      <c r="B14" s="96"/>
      <c r="C14" s="96"/>
      <c r="D14" s="97"/>
      <c r="E14" s="96"/>
      <c r="F14" s="97"/>
      <c r="G14" s="97"/>
      <c r="H14" s="18"/>
      <c r="I14" s="18"/>
      <c r="J14" s="18"/>
      <c r="K14" s="18"/>
      <c r="L14" s="18"/>
      <c r="M14" s="18"/>
      <c r="N14" s="18"/>
      <c r="O14" s="18"/>
      <c r="P14" s="18"/>
    </row>
    <row r="15" spans="1:16" x14ac:dyDescent="0.25">
      <c r="A15" s="101" t="s">
        <v>208</v>
      </c>
      <c r="B15" s="42" t="s">
        <v>480</v>
      </c>
      <c r="C15" s="42" t="s">
        <v>209</v>
      </c>
      <c r="D15" s="44" t="s">
        <v>210</v>
      </c>
      <c r="E15" s="44" t="s">
        <v>211</v>
      </c>
      <c r="F15" s="45" t="s">
        <v>87</v>
      </c>
      <c r="G15" s="38" t="s">
        <v>212</v>
      </c>
      <c r="H15" s="18"/>
      <c r="I15" s="18"/>
      <c r="J15" s="18"/>
      <c r="K15" s="18"/>
      <c r="L15" s="18"/>
      <c r="M15" s="18"/>
      <c r="N15" s="18"/>
      <c r="O15" s="18"/>
      <c r="P15" s="18"/>
    </row>
    <row r="16" spans="1:16" x14ac:dyDescent="0.25">
      <c r="A16" s="101" t="s">
        <v>213</v>
      </c>
      <c r="B16" s="42" t="s">
        <v>481</v>
      </c>
      <c r="C16" s="42" t="s">
        <v>209</v>
      </c>
      <c r="D16" s="44" t="s">
        <v>210</v>
      </c>
      <c r="E16" s="44" t="s">
        <v>211</v>
      </c>
      <c r="F16" s="45" t="s">
        <v>87</v>
      </c>
      <c r="G16" s="38" t="s">
        <v>212</v>
      </c>
      <c r="H16" s="18"/>
      <c r="I16" s="18"/>
      <c r="J16" s="18"/>
      <c r="K16" s="18"/>
      <c r="L16" s="18"/>
      <c r="M16" s="18"/>
      <c r="N16" s="18"/>
      <c r="O16" s="18"/>
      <c r="P16" s="18"/>
    </row>
    <row r="17" spans="1:16" x14ac:dyDescent="0.25">
      <c r="A17" s="101" t="s">
        <v>214</v>
      </c>
      <c r="B17" s="42" t="s">
        <v>482</v>
      </c>
      <c r="C17" s="42" t="s">
        <v>215</v>
      </c>
      <c r="D17" s="44" t="s">
        <v>210</v>
      </c>
      <c r="E17" s="44" t="s">
        <v>211</v>
      </c>
      <c r="F17" s="45" t="s">
        <v>87</v>
      </c>
      <c r="G17" s="38" t="s">
        <v>212</v>
      </c>
      <c r="H17" s="18"/>
      <c r="I17" s="18"/>
      <c r="J17" s="18"/>
      <c r="K17" s="18"/>
      <c r="L17" s="18"/>
      <c r="M17" s="18"/>
      <c r="N17" s="18"/>
      <c r="O17" s="18"/>
      <c r="P17" s="18"/>
    </row>
    <row r="18" spans="1:16" ht="25.5" x14ac:dyDescent="0.25">
      <c r="A18" s="101" t="s">
        <v>216</v>
      </c>
      <c r="B18" s="42" t="s">
        <v>217</v>
      </c>
      <c r="C18" s="42" t="s">
        <v>670</v>
      </c>
      <c r="D18" s="44" t="s">
        <v>210</v>
      </c>
      <c r="E18" s="44" t="s">
        <v>211</v>
      </c>
      <c r="F18" s="45" t="s">
        <v>87</v>
      </c>
      <c r="G18" s="38" t="s">
        <v>212</v>
      </c>
      <c r="H18" s="18"/>
      <c r="I18" s="18"/>
      <c r="J18" s="18"/>
      <c r="K18" s="18"/>
      <c r="L18" s="18"/>
      <c r="M18" s="18"/>
      <c r="N18" s="18"/>
      <c r="O18" s="18"/>
      <c r="P18" s="18"/>
    </row>
    <row r="19" spans="1:16" x14ac:dyDescent="0.25">
      <c r="A19" s="101" t="s">
        <v>218</v>
      </c>
      <c r="B19" s="42" t="s">
        <v>219</v>
      </c>
      <c r="C19" s="42" t="s">
        <v>220</v>
      </c>
      <c r="D19" s="44" t="s">
        <v>210</v>
      </c>
      <c r="E19" s="44" t="s">
        <v>211</v>
      </c>
      <c r="F19" s="45" t="s">
        <v>87</v>
      </c>
      <c r="G19" s="38" t="s">
        <v>212</v>
      </c>
      <c r="H19" s="18"/>
      <c r="I19" s="18"/>
      <c r="J19" s="18"/>
      <c r="K19" s="18"/>
      <c r="L19" s="18"/>
      <c r="M19" s="18"/>
      <c r="N19" s="18"/>
      <c r="O19" s="18"/>
      <c r="P19" s="18"/>
    </row>
    <row r="20" spans="1:16" ht="19.7" customHeight="1" x14ac:dyDescent="0.25">
      <c r="A20" s="89" t="s">
        <v>441</v>
      </c>
      <c r="B20" s="90"/>
      <c r="C20" s="91"/>
      <c r="D20" s="91"/>
      <c r="E20" s="92"/>
      <c r="F20" s="93"/>
      <c r="G20" s="94"/>
    </row>
    <row r="21" spans="1:16" x14ac:dyDescent="0.25">
      <c r="A21" s="37" t="s">
        <v>483</v>
      </c>
      <c r="B21" s="40"/>
      <c r="C21" s="37"/>
      <c r="D21" s="40"/>
      <c r="E21" s="39"/>
      <c r="F21" s="45"/>
      <c r="G21" s="44"/>
    </row>
    <row r="22" spans="1:16" x14ac:dyDescent="0.25">
      <c r="A22" s="37" t="s">
        <v>484</v>
      </c>
      <c r="B22" s="95"/>
      <c r="C22" s="95"/>
      <c r="D22" s="95"/>
      <c r="E22" s="95"/>
      <c r="F22" s="100"/>
      <c r="G22" s="95"/>
    </row>
    <row r="23" spans="1:16" x14ac:dyDescent="0.25">
      <c r="A23" s="37" t="s">
        <v>485</v>
      </c>
      <c r="B23" s="95"/>
      <c r="C23" s="95"/>
      <c r="D23" s="95"/>
      <c r="E23" s="95"/>
      <c r="F23" s="95"/>
      <c r="G23" s="95"/>
    </row>
    <row r="24" spans="1:16" x14ac:dyDescent="0.25">
      <c r="A24" s="37" t="s">
        <v>486</v>
      </c>
      <c r="B24" s="95"/>
      <c r="C24" s="95"/>
      <c r="D24" s="95"/>
      <c r="E24" s="95"/>
      <c r="F24" s="95"/>
      <c r="G24" s="95"/>
    </row>
    <row r="25" spans="1:16" x14ac:dyDescent="0.25">
      <c r="A25" s="37" t="s">
        <v>487</v>
      </c>
      <c r="B25" s="95"/>
      <c r="C25" s="95"/>
      <c r="D25" s="95"/>
      <c r="E25" s="95"/>
      <c r="F25" s="100"/>
      <c r="G25"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2DC7-C81C-4EB3-9E07-17765FCEC253}">
  <sheetPr>
    <tabColor theme="1"/>
  </sheetPr>
  <dimension ref="A1:O27"/>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(Kontroloversigt!$B$22)</f>
        <v>Udvendige overflader</v>
      </c>
      <c r="E1" s="396"/>
      <c r="F1" s="396"/>
      <c r="G1" s="397" t="str">
        <f>(Kontroloversigt!$A$22)</f>
        <v>UOF</v>
      </c>
      <c r="H1" s="241"/>
      <c r="I1" s="241"/>
      <c r="J1" s="241"/>
      <c r="K1" s="241"/>
    </row>
    <row r="2" spans="1:15" x14ac:dyDescent="0.25">
      <c r="A2" s="24" t="s">
        <v>589</v>
      </c>
      <c r="B2" s="34"/>
      <c r="C2" s="34" t="str">
        <f>_xlfn.CONCAT(Forside!B2," ","-"," ",Forside!C2)</f>
        <v>Skriv Projektnummer! - Skriv Projektnavn!</v>
      </c>
      <c r="D2" s="77" t="s">
        <v>592</v>
      </c>
      <c r="E2" s="34" t="str">
        <f>(Kontroloversigt!$E$22)</f>
        <v>Skriv Projektnummer!_M06_C10_KPLA-U_UOF</v>
      </c>
      <c r="F2" s="34"/>
      <c r="G2" s="82"/>
      <c r="H2" s="18"/>
      <c r="I2" s="18"/>
      <c r="J2" s="18"/>
      <c r="K2" s="18"/>
      <c r="L2" s="18"/>
      <c r="M2" s="18"/>
      <c r="N2" s="18"/>
      <c r="O2" s="18"/>
    </row>
    <row r="3" spans="1:15" x14ac:dyDescent="0.25">
      <c r="A3" s="24" t="s">
        <v>588</v>
      </c>
      <c r="B3" s="34"/>
      <c r="C3" s="34" t="str">
        <f>(Kontroloversigt!$B$3)</f>
        <v>Skriv Adresse!</v>
      </c>
      <c r="D3" s="28" t="s">
        <v>331</v>
      </c>
      <c r="E3" s="78" t="str">
        <f>(Kontroloversigt!$B$22)</f>
        <v>Udvendige overflader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(Kontroloversigt!$H$22)</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8"/>
      <c r="C14" s="98"/>
      <c r="D14" s="99"/>
      <c r="E14" s="98"/>
      <c r="F14" s="99"/>
      <c r="G14" s="99"/>
      <c r="H14" s="18"/>
      <c r="I14" s="18"/>
      <c r="J14" s="18"/>
      <c r="K14" s="18"/>
      <c r="L14" s="18"/>
      <c r="M14" s="18"/>
      <c r="N14" s="18"/>
      <c r="O14" s="18"/>
    </row>
    <row r="15" spans="1:15" ht="38.25" x14ac:dyDescent="0.25">
      <c r="A15" s="103" t="s">
        <v>221</v>
      </c>
      <c r="B15" s="46" t="s">
        <v>222</v>
      </c>
      <c r="C15" s="46" t="s">
        <v>223</v>
      </c>
      <c r="D15" s="38" t="s">
        <v>224</v>
      </c>
      <c r="E15" s="38" t="s">
        <v>225</v>
      </c>
      <c r="F15" s="46" t="s">
        <v>226</v>
      </c>
      <c r="G15" s="38" t="s">
        <v>212</v>
      </c>
      <c r="H15" s="18"/>
      <c r="I15" s="18"/>
      <c r="J15" s="18"/>
      <c r="K15" s="18"/>
      <c r="L15" s="18"/>
      <c r="M15" s="18"/>
      <c r="N15" s="18"/>
      <c r="O15" s="18"/>
    </row>
    <row r="16" spans="1:15" ht="63.75" x14ac:dyDescent="0.25">
      <c r="A16" s="103" t="s">
        <v>227</v>
      </c>
      <c r="B16" s="46" t="s">
        <v>408</v>
      </c>
      <c r="C16" s="46" t="s">
        <v>713</v>
      </c>
      <c r="D16" s="38" t="s">
        <v>224</v>
      </c>
      <c r="E16" s="38" t="s">
        <v>225</v>
      </c>
      <c r="F16" s="46" t="s">
        <v>228</v>
      </c>
      <c r="G16" s="38" t="s">
        <v>212</v>
      </c>
    </row>
    <row r="17" spans="1:7" ht="25.5" x14ac:dyDescent="0.25">
      <c r="A17" s="103" t="s">
        <v>229</v>
      </c>
      <c r="B17" s="46" t="s">
        <v>409</v>
      </c>
      <c r="C17" s="46" t="s">
        <v>230</v>
      </c>
      <c r="D17" s="38" t="s">
        <v>224</v>
      </c>
      <c r="E17" s="38" t="s">
        <v>225</v>
      </c>
      <c r="F17" s="46" t="s">
        <v>231</v>
      </c>
      <c r="G17" s="38" t="s">
        <v>212</v>
      </c>
    </row>
    <row r="18" spans="1:7" ht="25.5" x14ac:dyDescent="0.25">
      <c r="A18" s="103" t="s">
        <v>232</v>
      </c>
      <c r="B18" s="46" t="s">
        <v>233</v>
      </c>
      <c r="C18" s="46" t="s">
        <v>234</v>
      </c>
      <c r="D18" s="38" t="s">
        <v>224</v>
      </c>
      <c r="E18" s="38" t="s">
        <v>225</v>
      </c>
      <c r="F18" s="46" t="s">
        <v>87</v>
      </c>
      <c r="G18" s="38" t="s">
        <v>88</v>
      </c>
    </row>
    <row r="19" spans="1:7" ht="25.5" x14ac:dyDescent="0.25">
      <c r="A19" s="103" t="s">
        <v>235</v>
      </c>
      <c r="B19" s="46" t="s">
        <v>411</v>
      </c>
      <c r="C19" s="46" t="s">
        <v>679</v>
      </c>
      <c r="D19" s="38" t="s">
        <v>224</v>
      </c>
      <c r="E19" s="38" t="s">
        <v>225</v>
      </c>
      <c r="F19" s="46" t="s">
        <v>228</v>
      </c>
      <c r="G19" s="38" t="s">
        <v>88</v>
      </c>
    </row>
    <row r="20" spans="1:7" ht="25.5" x14ac:dyDescent="0.25">
      <c r="A20" s="103" t="s">
        <v>236</v>
      </c>
      <c r="B20" s="46" t="s">
        <v>410</v>
      </c>
      <c r="C20" s="46" t="s">
        <v>680</v>
      </c>
      <c r="D20" s="38" t="s">
        <v>224</v>
      </c>
      <c r="E20" s="38" t="s">
        <v>225</v>
      </c>
      <c r="F20" s="46" t="s">
        <v>87</v>
      </c>
      <c r="G20" s="38" t="s">
        <v>212</v>
      </c>
    </row>
    <row r="21" spans="1:7" ht="25.5" x14ac:dyDescent="0.25">
      <c r="A21" s="103" t="s">
        <v>237</v>
      </c>
      <c r="B21" s="46" t="s">
        <v>412</v>
      </c>
      <c r="C21" s="46" t="s">
        <v>238</v>
      </c>
      <c r="D21" s="38" t="s">
        <v>224</v>
      </c>
      <c r="E21" s="38" t="s">
        <v>225</v>
      </c>
      <c r="F21" s="46" t="s">
        <v>87</v>
      </c>
      <c r="G21" s="38" t="s">
        <v>212</v>
      </c>
    </row>
    <row r="22" spans="1:7" ht="19.7" customHeight="1" x14ac:dyDescent="0.25">
      <c r="A22" s="89" t="s">
        <v>441</v>
      </c>
      <c r="B22" s="90"/>
      <c r="C22" s="91"/>
      <c r="D22" s="91"/>
      <c r="E22" s="92"/>
      <c r="F22" s="93"/>
      <c r="G22" s="94"/>
    </row>
    <row r="23" spans="1:7" x14ac:dyDescent="0.25">
      <c r="A23" s="37" t="s">
        <v>488</v>
      </c>
      <c r="B23" s="40"/>
      <c r="C23" s="37"/>
      <c r="D23" s="40"/>
      <c r="E23" s="39"/>
      <c r="F23" s="45"/>
      <c r="G23" s="44"/>
    </row>
    <row r="24" spans="1:7" x14ac:dyDescent="0.25">
      <c r="A24" s="37" t="s">
        <v>489</v>
      </c>
      <c r="B24" s="95"/>
      <c r="C24" s="95"/>
      <c r="D24" s="95"/>
      <c r="E24" s="95"/>
      <c r="F24" s="100"/>
      <c r="G24" s="95"/>
    </row>
    <row r="25" spans="1:7" x14ac:dyDescent="0.25">
      <c r="A25" s="37" t="s">
        <v>490</v>
      </c>
      <c r="B25" s="95"/>
      <c r="C25" s="95"/>
      <c r="D25" s="95"/>
      <c r="E25" s="95"/>
      <c r="F25" s="95"/>
      <c r="G25" s="95"/>
    </row>
    <row r="26" spans="1:7" x14ac:dyDescent="0.25">
      <c r="A26" s="37" t="s">
        <v>491</v>
      </c>
      <c r="B26" s="95"/>
      <c r="C26" s="95"/>
      <c r="D26" s="95"/>
      <c r="E26" s="95"/>
      <c r="F26" s="95"/>
      <c r="G26" s="95"/>
    </row>
    <row r="27" spans="1:7" x14ac:dyDescent="0.25">
      <c r="A27" s="37" t="s">
        <v>492</v>
      </c>
      <c r="B27" s="95"/>
      <c r="C27" s="95"/>
      <c r="D27" s="95"/>
      <c r="E27" s="95"/>
      <c r="F27" s="100"/>
      <c r="G27" s="95"/>
    </row>
  </sheetData>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3168-A25F-4B6F-9D1A-B6B1BC2350F5}">
  <sheetPr>
    <tabColor theme="1"/>
  </sheetPr>
  <dimension ref="A1:O24"/>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(Kontroloversigt!$B$23)</f>
        <v>Isoleringsmaterialer</v>
      </c>
      <c r="E1" s="396"/>
      <c r="F1" s="396"/>
      <c r="G1" s="397" t="str">
        <f>(Kontroloversigt!$A$23)</f>
        <v>ISO</v>
      </c>
      <c r="H1" s="241"/>
      <c r="I1" s="241"/>
      <c r="J1" s="241"/>
      <c r="K1" s="241"/>
    </row>
    <row r="2" spans="1:15" x14ac:dyDescent="0.25">
      <c r="A2" s="24" t="s">
        <v>589</v>
      </c>
      <c r="B2" s="34"/>
      <c r="C2" s="34" t="str">
        <f>_xlfn.CONCAT(Forside!B2," ","-"," ",Forside!C2)</f>
        <v>Skriv Projektnummer! - Skriv Projektnavn!</v>
      </c>
      <c r="D2" s="77" t="s">
        <v>592</v>
      </c>
      <c r="E2" s="34" t="str">
        <f>(Kontroloversigt!$E$23)</f>
        <v>Skriv Projektnummer!_M06_C10_KPLA-U_ISO</v>
      </c>
      <c r="F2" s="34"/>
      <c r="G2" s="82"/>
      <c r="H2" s="18"/>
      <c r="I2" s="18"/>
      <c r="J2" s="18"/>
      <c r="K2" s="18"/>
      <c r="L2" s="18"/>
      <c r="M2" s="18"/>
      <c r="N2" s="18"/>
      <c r="O2" s="18"/>
    </row>
    <row r="3" spans="1:15" x14ac:dyDescent="0.25">
      <c r="A3" s="24" t="s">
        <v>588</v>
      </c>
      <c r="B3" s="34"/>
      <c r="C3" s="34" t="str">
        <f>(Kontroloversigt!$B$3)</f>
        <v>Skriv Adresse!</v>
      </c>
      <c r="D3" s="28" t="s">
        <v>331</v>
      </c>
      <c r="E3" s="78" t="str">
        <f>(Kontroloversigt!$B$23)</f>
        <v>Isoleringsmaterialer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(Kontroloversigt!$H$23)</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6"/>
      <c r="C14" s="96"/>
      <c r="D14" s="97"/>
      <c r="E14" s="96"/>
      <c r="F14" s="97"/>
      <c r="G14" s="97"/>
      <c r="H14" s="18"/>
      <c r="I14" s="18"/>
      <c r="J14" s="18"/>
      <c r="K14" s="18"/>
      <c r="L14" s="18"/>
      <c r="M14" s="18"/>
      <c r="N14" s="18"/>
      <c r="O14" s="18"/>
    </row>
    <row r="15" spans="1:15" ht="76.5" x14ac:dyDescent="0.25">
      <c r="A15" s="101" t="s">
        <v>239</v>
      </c>
      <c r="B15" s="42" t="s">
        <v>413</v>
      </c>
      <c r="C15" s="42" t="s">
        <v>714</v>
      </c>
      <c r="D15" s="44" t="s">
        <v>102</v>
      </c>
      <c r="E15" s="44" t="s">
        <v>240</v>
      </c>
      <c r="F15" s="44" t="s">
        <v>241</v>
      </c>
      <c r="G15" s="44" t="s">
        <v>88</v>
      </c>
      <c r="H15" s="18"/>
      <c r="I15" s="18"/>
      <c r="J15" s="18"/>
      <c r="K15" s="18"/>
      <c r="L15" s="18"/>
      <c r="M15" s="18"/>
      <c r="N15" s="18"/>
      <c r="O15" s="18"/>
    </row>
    <row r="16" spans="1:15" ht="76.5" x14ac:dyDescent="0.25">
      <c r="A16" s="101" t="s">
        <v>242</v>
      </c>
      <c r="B16" s="42" t="s">
        <v>414</v>
      </c>
      <c r="C16" s="42" t="s">
        <v>714</v>
      </c>
      <c r="D16" s="44" t="s">
        <v>102</v>
      </c>
      <c r="E16" s="44" t="s">
        <v>240</v>
      </c>
      <c r="F16" s="44" t="s">
        <v>241</v>
      </c>
      <c r="G16" s="44" t="s">
        <v>88</v>
      </c>
    </row>
    <row r="17" spans="1:7" ht="76.5" x14ac:dyDescent="0.25">
      <c r="A17" s="101" t="s">
        <v>243</v>
      </c>
      <c r="B17" s="42" t="s">
        <v>415</v>
      </c>
      <c r="C17" s="42" t="s">
        <v>715</v>
      </c>
      <c r="D17" s="44" t="s">
        <v>102</v>
      </c>
      <c r="E17" s="44" t="s">
        <v>240</v>
      </c>
      <c r="F17" s="44" t="s">
        <v>241</v>
      </c>
      <c r="G17" s="44" t="s">
        <v>88</v>
      </c>
    </row>
    <row r="18" spans="1:7" ht="76.5" x14ac:dyDescent="0.25">
      <c r="A18" s="101" t="s">
        <v>244</v>
      </c>
      <c r="B18" s="42" t="s">
        <v>416</v>
      </c>
      <c r="C18" s="42" t="s">
        <v>715</v>
      </c>
      <c r="D18" s="44" t="s">
        <v>102</v>
      </c>
      <c r="E18" s="44" t="s">
        <v>240</v>
      </c>
      <c r="F18" s="44" t="s">
        <v>241</v>
      </c>
      <c r="G18" s="44" t="s">
        <v>88</v>
      </c>
    </row>
    <row r="19" spans="1:7" ht="19.7" customHeight="1" x14ac:dyDescent="0.25">
      <c r="A19" s="89" t="s">
        <v>441</v>
      </c>
      <c r="B19" s="90"/>
      <c r="C19" s="91"/>
      <c r="D19" s="91"/>
      <c r="E19" s="92"/>
      <c r="F19" s="93"/>
      <c r="G19" s="94"/>
    </row>
    <row r="20" spans="1:7" x14ac:dyDescent="0.25">
      <c r="A20" s="37" t="s">
        <v>493</v>
      </c>
      <c r="B20" s="40"/>
      <c r="C20" s="37"/>
      <c r="D20" s="40"/>
      <c r="E20" s="39"/>
      <c r="F20" s="45"/>
      <c r="G20" s="44"/>
    </row>
    <row r="21" spans="1:7" x14ac:dyDescent="0.25">
      <c r="A21" s="37" t="s">
        <v>494</v>
      </c>
      <c r="B21" s="95"/>
      <c r="C21" s="95"/>
      <c r="D21" s="95"/>
      <c r="E21" s="95"/>
      <c r="F21" s="100"/>
      <c r="G21" s="95"/>
    </row>
    <row r="22" spans="1:7" x14ac:dyDescent="0.25">
      <c r="A22" s="37" t="s">
        <v>495</v>
      </c>
      <c r="B22" s="95"/>
      <c r="C22" s="95"/>
      <c r="D22" s="95"/>
      <c r="E22" s="95"/>
      <c r="F22" s="95"/>
      <c r="G22" s="95"/>
    </row>
    <row r="23" spans="1:7" x14ac:dyDescent="0.25">
      <c r="A23" s="37" t="s">
        <v>496</v>
      </c>
      <c r="B23" s="95"/>
      <c r="C23" s="95"/>
      <c r="D23" s="95"/>
      <c r="E23" s="95"/>
      <c r="F23" s="95"/>
      <c r="G23" s="95"/>
    </row>
    <row r="24" spans="1:7" x14ac:dyDescent="0.25">
      <c r="A24" s="37" t="s">
        <v>497</v>
      </c>
      <c r="B24" s="95"/>
      <c r="C24" s="95"/>
      <c r="D24" s="95"/>
      <c r="E24" s="95"/>
      <c r="F24" s="100"/>
      <c r="G24"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0760-68C7-4607-8CBC-EDD3FB9D6BF6}">
  <sheetPr>
    <tabColor theme="1"/>
  </sheetPr>
  <dimension ref="A1:S24"/>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0" width="11.125" style="2"/>
    <col min="11" max="11" width="22.125" style="2" customWidth="1"/>
    <col min="12" max="16384" width="11.125" style="2"/>
  </cols>
  <sheetData>
    <row r="1" spans="1:19" s="9" customFormat="1" ht="21" customHeight="1" x14ac:dyDescent="0.25">
      <c r="A1" s="394" t="str">
        <f>(Forside!$A$1)</f>
        <v>BRANDTEKNISK KONTROLPLAN FOR UDFØRELSE AF BRANDSIKRINGSTILTAG</v>
      </c>
      <c r="B1" s="395"/>
      <c r="C1" s="395"/>
      <c r="D1" s="396" t="str">
        <f>(Kontroloversigt!$B$27)</f>
        <v>Håndslukningsudstyr</v>
      </c>
      <c r="E1" s="396"/>
      <c r="F1" s="396"/>
      <c r="G1" s="397" t="str">
        <f>(Kontroloversigt!$A$27)</f>
        <v>HS</v>
      </c>
      <c r="H1" s="241"/>
      <c r="I1" s="241"/>
      <c r="J1" s="241"/>
      <c r="K1" s="241"/>
    </row>
    <row r="2" spans="1:19" x14ac:dyDescent="0.25">
      <c r="A2" s="24" t="s">
        <v>589</v>
      </c>
      <c r="B2" s="34"/>
      <c r="C2" s="34" t="str">
        <f>_xlfn.CONCAT(Forside!B2," ","-"," ",Forside!C2)</f>
        <v>Skriv Projektnummer! - Skriv Projektnavn!</v>
      </c>
      <c r="D2" s="77" t="s">
        <v>592</v>
      </c>
      <c r="E2" s="34" t="str">
        <f>(Kontroloversigt!$E$27)</f>
        <v>Skriv Projektnummer!_M06_C10_KPLA-U_HS</v>
      </c>
      <c r="F2" s="34"/>
      <c r="G2" s="82"/>
      <c r="H2" s="18"/>
      <c r="I2" s="18"/>
      <c r="J2" s="18"/>
      <c r="K2" s="18"/>
      <c r="L2" s="18"/>
      <c r="M2" s="18"/>
      <c r="N2" s="18"/>
      <c r="O2" s="18"/>
      <c r="P2" s="18"/>
      <c r="Q2" s="18"/>
      <c r="R2" s="18"/>
      <c r="S2" s="18"/>
    </row>
    <row r="3" spans="1:19" x14ac:dyDescent="0.25">
      <c r="A3" s="24" t="s">
        <v>588</v>
      </c>
      <c r="B3" s="34"/>
      <c r="C3" s="34" t="str">
        <f>(Kontroloversigt!$B$3)</f>
        <v>Skriv Adresse!</v>
      </c>
      <c r="D3" s="28" t="s">
        <v>331</v>
      </c>
      <c r="E3" s="78" t="str">
        <f>(Kontroloversigt!$B$27)</f>
        <v>Håndslukningsudstyr</v>
      </c>
      <c r="F3" s="78"/>
      <c r="G3" s="82"/>
      <c r="H3" s="18"/>
      <c r="I3" s="18"/>
      <c r="J3" s="18"/>
      <c r="K3" s="18"/>
      <c r="L3" s="18"/>
      <c r="M3" s="18"/>
      <c r="N3" s="18"/>
      <c r="O3" s="18"/>
      <c r="P3" s="18"/>
      <c r="Q3" s="18"/>
      <c r="R3" s="18"/>
      <c r="S3" s="18"/>
    </row>
    <row r="4" spans="1:19" x14ac:dyDescent="0.25">
      <c r="A4" s="24" t="s">
        <v>606</v>
      </c>
      <c r="B4" s="34"/>
      <c r="C4" s="34" t="str">
        <f>(Kontroloversigt!$B$4)</f>
        <v>Skriv Matrikel!</v>
      </c>
      <c r="D4" s="34"/>
      <c r="E4" s="34"/>
      <c r="F4" s="34"/>
      <c r="G4" s="82"/>
      <c r="H4" s="18"/>
      <c r="I4" s="18"/>
      <c r="J4" s="18"/>
      <c r="K4" s="18"/>
      <c r="L4" s="18"/>
      <c r="M4" s="18"/>
      <c r="N4" s="18"/>
      <c r="O4" s="18"/>
      <c r="P4" s="18"/>
      <c r="Q4" s="18"/>
      <c r="R4" s="18"/>
      <c r="S4" s="18"/>
    </row>
    <row r="5" spans="1:19" x14ac:dyDescent="0.25">
      <c r="A5" s="179"/>
      <c r="B5" s="34"/>
      <c r="C5" s="34"/>
      <c r="D5" s="180"/>
      <c r="E5" s="181"/>
      <c r="F5" s="78"/>
      <c r="G5" s="82"/>
      <c r="H5" s="18"/>
      <c r="I5" s="18"/>
      <c r="J5" s="18"/>
      <c r="K5" s="18"/>
      <c r="L5" s="18"/>
      <c r="M5" s="18"/>
      <c r="N5" s="18"/>
      <c r="O5" s="18"/>
      <c r="P5" s="18"/>
      <c r="Q5" s="18"/>
      <c r="R5" s="18"/>
      <c r="S5" s="18"/>
    </row>
    <row r="6" spans="1:19" x14ac:dyDescent="0.25">
      <c r="A6" s="24" t="s">
        <v>591</v>
      </c>
      <c r="B6" s="34"/>
      <c r="C6" s="34" t="str">
        <f>(Forside!$G$2)</f>
        <v>Skriv udarbejdende! Initialer, Navn, Firma</v>
      </c>
      <c r="D6" s="34"/>
      <c r="E6" s="34"/>
      <c r="F6" s="34"/>
      <c r="G6" s="82"/>
      <c r="H6" s="18"/>
      <c r="I6" s="18"/>
      <c r="J6" s="18"/>
      <c r="K6" s="18"/>
      <c r="L6" s="18"/>
      <c r="M6" s="18"/>
      <c r="N6" s="18"/>
      <c r="O6" s="18"/>
      <c r="P6" s="18"/>
      <c r="Q6" s="18"/>
      <c r="R6" s="18"/>
      <c r="S6" s="18"/>
    </row>
    <row r="7" spans="1:19" x14ac:dyDescent="0.25">
      <c r="A7" s="24" t="s">
        <v>590</v>
      </c>
      <c r="B7" s="34"/>
      <c r="C7" s="78" t="str">
        <f>(Forside!$G$3)</f>
        <v>Skriv kontrollant! Initialer, Navn, Firma</v>
      </c>
      <c r="D7" s="77" t="s">
        <v>334</v>
      </c>
      <c r="E7" s="175" t="s">
        <v>75</v>
      </c>
      <c r="F7" s="175"/>
      <c r="G7" s="82"/>
      <c r="H7" s="18"/>
      <c r="I7" s="18"/>
      <c r="J7" s="18"/>
      <c r="K7" s="18"/>
      <c r="L7" s="18"/>
      <c r="M7" s="18"/>
      <c r="N7" s="18"/>
      <c r="O7" s="18"/>
      <c r="P7" s="18"/>
      <c r="Q7" s="18"/>
      <c r="R7" s="18"/>
      <c r="S7" s="18"/>
    </row>
    <row r="8" spans="1:19" x14ac:dyDescent="0.25">
      <c r="A8" s="184" t="s">
        <v>600</v>
      </c>
      <c r="B8" s="34"/>
      <c r="C8" s="175" t="str">
        <f>(Kontroloversigt!$J$12)</f>
        <v>DD-MM-ÅÅÅÅ</v>
      </c>
      <c r="D8" s="77" t="s">
        <v>336</v>
      </c>
      <c r="E8" s="78" t="s">
        <v>76</v>
      </c>
      <c r="F8" s="78"/>
      <c r="G8" s="82"/>
      <c r="H8" s="18"/>
      <c r="I8" s="18"/>
      <c r="J8" s="18"/>
      <c r="K8" s="18"/>
      <c r="L8" s="18"/>
      <c r="M8" s="18"/>
      <c r="N8" s="18"/>
      <c r="O8" s="18"/>
      <c r="P8" s="18"/>
      <c r="Q8" s="18"/>
      <c r="R8" s="18"/>
      <c r="S8" s="18"/>
    </row>
    <row r="9" spans="1:19" x14ac:dyDescent="0.25">
      <c r="A9" s="182" t="s">
        <v>601</v>
      </c>
      <c r="B9" s="34"/>
      <c r="C9" s="78">
        <f>(Kontroloversigt!$K$12)</f>
        <v>1</v>
      </c>
      <c r="D9" s="77" t="s">
        <v>338</v>
      </c>
      <c r="E9" s="175" t="b">
        <f>(Kontroloversigt!$G$6)</f>
        <v>0</v>
      </c>
      <c r="F9" s="78"/>
      <c r="G9" s="82"/>
      <c r="H9" s="18"/>
      <c r="I9" s="18"/>
      <c r="J9" s="18"/>
      <c r="K9" s="18"/>
      <c r="L9" s="18"/>
      <c r="M9" s="18"/>
      <c r="N9" s="18"/>
      <c r="O9" s="18"/>
      <c r="P9" s="18"/>
      <c r="Q9" s="18"/>
      <c r="R9" s="18"/>
      <c r="S9" s="18"/>
    </row>
    <row r="10" spans="1:19" x14ac:dyDescent="0.25">
      <c r="A10" s="188" t="s">
        <v>602</v>
      </c>
      <c r="B10" s="83"/>
      <c r="C10" s="187" t="str">
        <f>(Kontroloversigt!$L$12)</f>
        <v>-</v>
      </c>
      <c r="D10" s="189" t="s">
        <v>595</v>
      </c>
      <c r="E10" s="171" t="e">
        <f>(Kontroloversigt!$H$27)</f>
        <v>#N/A</v>
      </c>
      <c r="F10" s="83"/>
      <c r="G10" s="85"/>
      <c r="H10" s="18"/>
      <c r="I10" s="18"/>
      <c r="J10" s="18"/>
      <c r="K10" s="18"/>
      <c r="L10" s="18"/>
      <c r="M10" s="18"/>
      <c r="N10" s="18"/>
      <c r="O10" s="18"/>
      <c r="P10" s="18"/>
      <c r="Q10" s="18"/>
      <c r="R10" s="18"/>
      <c r="S10" s="18"/>
    </row>
    <row r="11" spans="1:19" x14ac:dyDescent="0.25">
      <c r="A11" s="5"/>
      <c r="B11" s="1"/>
      <c r="C11" s="3"/>
      <c r="D11" s="18"/>
      <c r="E11" s="18"/>
      <c r="F11" s="18"/>
      <c r="G11" s="18"/>
      <c r="H11" s="18"/>
      <c r="I11" s="18"/>
      <c r="J11" s="18"/>
      <c r="K11" s="18"/>
      <c r="L11" s="18"/>
      <c r="M11" s="18"/>
      <c r="N11" s="18"/>
      <c r="O11" s="18"/>
      <c r="P11" s="18"/>
      <c r="Q11" s="18"/>
      <c r="R11" s="18"/>
      <c r="S11" s="18"/>
    </row>
    <row r="12" spans="1:19" x14ac:dyDescent="0.25">
      <c r="A12" s="252" t="s">
        <v>77</v>
      </c>
      <c r="B12" s="253"/>
      <c r="C12" s="254"/>
      <c r="D12" s="254"/>
      <c r="E12" s="254"/>
      <c r="F12" s="254"/>
      <c r="G12" s="255"/>
      <c r="H12" s="18"/>
      <c r="I12" s="18"/>
      <c r="J12" s="18"/>
      <c r="K12" s="18"/>
      <c r="L12" s="18"/>
      <c r="M12" s="18"/>
      <c r="N12" s="18"/>
      <c r="O12" s="18"/>
      <c r="P12" s="18"/>
      <c r="Q12" s="18"/>
      <c r="R12" s="18"/>
      <c r="S12" s="18"/>
    </row>
    <row r="13" spans="1:19" ht="26.25" x14ac:dyDescent="0.25">
      <c r="A13" s="35" t="s">
        <v>78</v>
      </c>
      <c r="B13" s="112" t="s">
        <v>79</v>
      </c>
      <c r="C13" s="112" t="s">
        <v>80</v>
      </c>
      <c r="D13" s="36" t="s">
        <v>81</v>
      </c>
      <c r="E13" s="112" t="s">
        <v>82</v>
      </c>
      <c r="F13" s="36" t="s">
        <v>83</v>
      </c>
      <c r="G13" s="36" t="s">
        <v>66</v>
      </c>
      <c r="H13" s="18"/>
      <c r="I13" s="18"/>
      <c r="J13" s="18"/>
      <c r="K13" s="18"/>
      <c r="L13" s="18"/>
      <c r="M13" s="18"/>
      <c r="N13" s="18"/>
      <c r="O13" s="18"/>
      <c r="P13" s="18"/>
      <c r="Q13" s="18"/>
      <c r="R13" s="18"/>
      <c r="S13" s="18"/>
    </row>
    <row r="14" spans="1:19" ht="19.7" customHeight="1" x14ac:dyDescent="0.25">
      <c r="A14" s="89" t="s">
        <v>447</v>
      </c>
      <c r="B14" s="98"/>
      <c r="C14" s="98"/>
      <c r="D14" s="99"/>
      <c r="E14" s="98"/>
      <c r="F14" s="99"/>
      <c r="G14" s="99"/>
      <c r="H14" s="18"/>
      <c r="I14" s="18"/>
      <c r="J14" s="18"/>
      <c r="K14" s="18"/>
      <c r="L14" s="18"/>
      <c r="M14" s="18"/>
      <c r="N14" s="18"/>
      <c r="O14" s="18"/>
      <c r="P14" s="18"/>
      <c r="Q14" s="18"/>
      <c r="R14" s="18"/>
      <c r="S14" s="18"/>
    </row>
    <row r="15" spans="1:19" ht="25.5" x14ac:dyDescent="0.25">
      <c r="A15" s="42" t="s">
        <v>245</v>
      </c>
      <c r="B15" s="42" t="s">
        <v>246</v>
      </c>
      <c r="C15" s="42" t="s">
        <v>718</v>
      </c>
      <c r="D15" s="107" t="s">
        <v>85</v>
      </c>
      <c r="E15" s="107" t="s">
        <v>103</v>
      </c>
      <c r="F15" s="107" t="s">
        <v>87</v>
      </c>
      <c r="G15" s="107" t="s">
        <v>88</v>
      </c>
      <c r="H15" s="18"/>
      <c r="I15" s="18"/>
      <c r="J15" s="18"/>
      <c r="K15" s="18"/>
      <c r="L15" s="18"/>
      <c r="M15" s="18"/>
      <c r="N15" s="18"/>
      <c r="O15" s="18"/>
      <c r="P15" s="18"/>
      <c r="Q15" s="18"/>
      <c r="R15" s="18"/>
      <c r="S15" s="18"/>
    </row>
    <row r="16" spans="1:19" ht="38.25" x14ac:dyDescent="0.25">
      <c r="A16" s="42" t="s">
        <v>247</v>
      </c>
      <c r="B16" s="42" t="s">
        <v>248</v>
      </c>
      <c r="C16" s="42" t="s">
        <v>716</v>
      </c>
      <c r="D16" s="107" t="s">
        <v>102</v>
      </c>
      <c r="E16" s="107" t="s">
        <v>103</v>
      </c>
      <c r="F16" s="107" t="s">
        <v>87</v>
      </c>
      <c r="G16" s="107" t="s">
        <v>88</v>
      </c>
      <c r="H16" s="18"/>
    </row>
    <row r="17" spans="1:8" ht="25.5" x14ac:dyDescent="0.25">
      <c r="A17" s="42" t="s">
        <v>249</v>
      </c>
      <c r="B17" s="42" t="s">
        <v>498</v>
      </c>
      <c r="C17" s="42" t="s">
        <v>717</v>
      </c>
      <c r="D17" s="107" t="s">
        <v>102</v>
      </c>
      <c r="E17" s="107" t="s">
        <v>103</v>
      </c>
      <c r="F17" s="107" t="s">
        <v>87</v>
      </c>
      <c r="G17" s="107" t="s">
        <v>88</v>
      </c>
      <c r="H17" s="13"/>
    </row>
    <row r="18" spans="1:8" x14ac:dyDescent="0.25">
      <c r="A18" s="42" t="s">
        <v>250</v>
      </c>
      <c r="B18" s="42" t="s">
        <v>138</v>
      </c>
      <c r="C18" s="42" t="s">
        <v>251</v>
      </c>
      <c r="D18" s="107" t="s">
        <v>102</v>
      </c>
      <c r="E18" s="107" t="s">
        <v>103</v>
      </c>
      <c r="F18" s="107" t="s">
        <v>87</v>
      </c>
      <c r="G18" s="107" t="s">
        <v>88</v>
      </c>
      <c r="H18" s="18"/>
    </row>
    <row r="19" spans="1:8" ht="19.7" customHeight="1" x14ac:dyDescent="0.25">
      <c r="A19" s="89" t="s">
        <v>441</v>
      </c>
      <c r="B19" s="90"/>
      <c r="C19" s="91"/>
      <c r="D19" s="91"/>
      <c r="E19" s="92"/>
      <c r="F19" s="93"/>
      <c r="G19" s="94"/>
    </row>
    <row r="20" spans="1:8" x14ac:dyDescent="0.25">
      <c r="A20" s="37" t="s">
        <v>499</v>
      </c>
      <c r="B20" s="40"/>
      <c r="C20" s="37"/>
      <c r="D20" s="40"/>
      <c r="E20" s="39"/>
      <c r="F20" s="45"/>
      <c r="G20" s="44"/>
    </row>
    <row r="21" spans="1:8" x14ac:dyDescent="0.25">
      <c r="A21" s="37" t="s">
        <v>722</v>
      </c>
      <c r="B21" s="95"/>
      <c r="C21" s="95"/>
      <c r="D21" s="95"/>
      <c r="E21" s="95"/>
      <c r="F21" s="100"/>
      <c r="G21" s="95"/>
    </row>
    <row r="22" spans="1:8" x14ac:dyDescent="0.25">
      <c r="A22" s="37" t="s">
        <v>500</v>
      </c>
      <c r="B22" s="95"/>
      <c r="C22" s="95"/>
      <c r="D22" s="95"/>
      <c r="E22" s="95"/>
      <c r="F22" s="95"/>
      <c r="G22" s="95"/>
    </row>
    <row r="23" spans="1:8" x14ac:dyDescent="0.25">
      <c r="A23" s="37" t="s">
        <v>501</v>
      </c>
      <c r="B23" s="95"/>
      <c r="C23" s="95"/>
      <c r="D23" s="95"/>
      <c r="E23" s="95"/>
      <c r="F23" s="95"/>
      <c r="G23" s="95"/>
    </row>
    <row r="24" spans="1:8" x14ac:dyDescent="0.25">
      <c r="A24" s="37" t="s">
        <v>502</v>
      </c>
      <c r="B24" s="95"/>
      <c r="C24" s="95"/>
      <c r="D24" s="95"/>
      <c r="E24" s="95"/>
      <c r="F24" s="100"/>
      <c r="G24"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539D-4AD9-467C-B200-535F3F475D43}">
  <sheetPr>
    <tabColor theme="1"/>
  </sheetPr>
  <dimension ref="A1:O24"/>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(Kontroloversigt!$B$28)</f>
        <v>Røgudluftning mekanisk og termisk med aktuator</v>
      </c>
      <c r="E1" s="396"/>
      <c r="F1" s="396"/>
      <c r="G1" s="397" t="str">
        <f>(Kontroloversigt!$A$28)</f>
        <v>RU</v>
      </c>
      <c r="H1" s="241"/>
      <c r="I1" s="241"/>
      <c r="J1" s="241"/>
      <c r="K1" s="241"/>
    </row>
    <row r="2" spans="1:15" x14ac:dyDescent="0.25">
      <c r="A2" s="24" t="s">
        <v>589</v>
      </c>
      <c r="B2" s="34"/>
      <c r="C2" s="34" t="str">
        <f>_xlfn.CONCAT(Forside!B2," ","-"," ",Forside!C2)</f>
        <v>Skriv Projektnummer! - Skriv Projektnavn!</v>
      </c>
      <c r="D2" s="77" t="s">
        <v>592</v>
      </c>
      <c r="E2" s="34" t="str">
        <f>(Kontroloversigt!$E$28)</f>
        <v>Skriv Projektnummer!_M06_C10_KPLA-U_RU</v>
      </c>
      <c r="F2" s="34"/>
      <c r="G2" s="82"/>
      <c r="H2" s="18"/>
      <c r="I2" s="18"/>
      <c r="J2" s="18"/>
      <c r="K2" s="18"/>
      <c r="L2" s="18"/>
      <c r="M2" s="18"/>
      <c r="N2" s="18"/>
      <c r="O2" s="18"/>
    </row>
    <row r="3" spans="1:15" x14ac:dyDescent="0.25">
      <c r="A3" s="24" t="s">
        <v>588</v>
      </c>
      <c r="B3" s="34"/>
      <c r="C3" s="34" t="str">
        <f>(Kontroloversigt!$B$3)</f>
        <v>Skriv Adresse!</v>
      </c>
      <c r="D3" s="28" t="s">
        <v>331</v>
      </c>
      <c r="E3" s="78" t="str">
        <f>_xlfn.CONCAT(Kontroloversigt!$B$28)</f>
        <v>Røgudluftning mekanisk og termisk med aktuator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(Kontroloversigt!$H$28)</f>
        <v>#N/A</v>
      </c>
      <c r="F10" s="83"/>
      <c r="G10" s="85"/>
      <c r="H10" s="18"/>
      <c r="I10" s="18"/>
      <c r="J10" s="18"/>
      <c r="K10" s="18"/>
      <c r="L10" s="18"/>
      <c r="M10" s="18"/>
      <c r="N10" s="18"/>
      <c r="O10" s="18"/>
    </row>
    <row r="11" spans="1:15" x14ac:dyDescent="0.25">
      <c r="A11" s="5"/>
      <c r="B11" s="14"/>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6"/>
      <c r="C14" s="96"/>
      <c r="D14" s="97"/>
      <c r="E14" s="96"/>
      <c r="F14" s="97"/>
      <c r="G14" s="97"/>
      <c r="H14" s="18"/>
      <c r="I14" s="18"/>
      <c r="J14" s="18"/>
      <c r="K14" s="18"/>
      <c r="L14" s="18"/>
      <c r="M14" s="18"/>
      <c r="N14" s="18"/>
      <c r="O14" s="18"/>
    </row>
    <row r="15" spans="1:15" ht="63.75" x14ac:dyDescent="0.25">
      <c r="A15" s="101" t="s">
        <v>252</v>
      </c>
      <c r="B15" s="42" t="s">
        <v>417</v>
      </c>
      <c r="C15" s="42" t="s">
        <v>693</v>
      </c>
      <c r="D15" s="107" t="s">
        <v>210</v>
      </c>
      <c r="E15" s="107" t="s">
        <v>253</v>
      </c>
      <c r="F15" s="107" t="s">
        <v>87</v>
      </c>
      <c r="G15" s="107" t="s">
        <v>88</v>
      </c>
      <c r="H15" s="18"/>
      <c r="I15" s="18"/>
      <c r="J15" s="18"/>
      <c r="K15" s="18"/>
      <c r="L15" s="18"/>
      <c r="M15" s="18"/>
      <c r="N15" s="18"/>
      <c r="O15" s="18"/>
    </row>
    <row r="16" spans="1:15" ht="63.75" x14ac:dyDescent="0.25">
      <c r="A16" s="101" t="s">
        <v>254</v>
      </c>
      <c r="B16" s="42" t="s">
        <v>418</v>
      </c>
      <c r="C16" s="42" t="s">
        <v>693</v>
      </c>
      <c r="D16" s="107" t="s">
        <v>210</v>
      </c>
      <c r="E16" s="107" t="s">
        <v>253</v>
      </c>
      <c r="F16" s="107" t="s">
        <v>87</v>
      </c>
      <c r="G16" s="107" t="s">
        <v>88</v>
      </c>
      <c r="H16" s="18"/>
      <c r="I16" s="18"/>
      <c r="J16" s="18"/>
      <c r="K16" s="18"/>
      <c r="L16" s="18"/>
      <c r="M16" s="18"/>
      <c r="N16" s="18"/>
      <c r="O16" s="18"/>
    </row>
    <row r="17" spans="1:15" ht="38.25" x14ac:dyDescent="0.25">
      <c r="A17" s="101" t="s">
        <v>255</v>
      </c>
      <c r="B17" s="42" t="s">
        <v>419</v>
      </c>
      <c r="C17" s="42" t="s">
        <v>671</v>
      </c>
      <c r="D17" s="107" t="s">
        <v>210</v>
      </c>
      <c r="E17" s="107" t="s">
        <v>253</v>
      </c>
      <c r="F17" s="107" t="s">
        <v>87</v>
      </c>
      <c r="G17" s="107" t="s">
        <v>88</v>
      </c>
      <c r="H17" s="18"/>
      <c r="I17" s="18"/>
      <c r="J17" s="18"/>
      <c r="K17" s="18"/>
      <c r="L17" s="18"/>
      <c r="M17" s="18"/>
      <c r="N17" s="18"/>
      <c r="O17" s="18"/>
    </row>
    <row r="18" spans="1:15" ht="38.25" x14ac:dyDescent="0.25">
      <c r="A18" s="101" t="s">
        <v>256</v>
      </c>
      <c r="B18" s="42" t="s">
        <v>420</v>
      </c>
      <c r="C18" s="42" t="s">
        <v>672</v>
      </c>
      <c r="D18" s="107" t="s">
        <v>210</v>
      </c>
      <c r="E18" s="107" t="s">
        <v>253</v>
      </c>
      <c r="F18" s="107" t="s">
        <v>87</v>
      </c>
      <c r="G18" s="107" t="s">
        <v>88</v>
      </c>
      <c r="H18" s="18"/>
      <c r="I18" s="18"/>
      <c r="J18" s="18"/>
      <c r="K18" s="18"/>
      <c r="L18" s="18"/>
      <c r="M18" s="18"/>
      <c r="N18" s="18"/>
      <c r="O18" s="18"/>
    </row>
    <row r="19" spans="1:15" ht="19.7" customHeight="1" x14ac:dyDescent="0.25">
      <c r="A19" s="89" t="s">
        <v>441</v>
      </c>
      <c r="B19" s="90"/>
      <c r="C19" s="91"/>
      <c r="D19" s="91"/>
      <c r="E19" s="92"/>
      <c r="F19" s="93"/>
      <c r="G19" s="94"/>
    </row>
    <row r="20" spans="1:15" x14ac:dyDescent="0.25">
      <c r="A20" s="37" t="s">
        <v>503</v>
      </c>
      <c r="B20" s="40"/>
      <c r="C20" s="37"/>
      <c r="D20" s="40"/>
      <c r="E20" s="39"/>
      <c r="F20" s="45"/>
      <c r="G20" s="44"/>
    </row>
    <row r="21" spans="1:15" x14ac:dyDescent="0.25">
      <c r="A21" s="37" t="s">
        <v>504</v>
      </c>
      <c r="B21" s="95"/>
      <c r="C21" s="95"/>
      <c r="D21" s="95"/>
      <c r="E21" s="95"/>
      <c r="F21" s="100"/>
      <c r="G21" s="95"/>
    </row>
    <row r="22" spans="1:15" x14ac:dyDescent="0.25">
      <c r="A22" s="37" t="s">
        <v>505</v>
      </c>
      <c r="B22" s="95"/>
      <c r="C22" s="95"/>
      <c r="D22" s="95"/>
      <c r="E22" s="95"/>
      <c r="F22" s="95"/>
      <c r="G22" s="95"/>
    </row>
    <row r="23" spans="1:15" x14ac:dyDescent="0.25">
      <c r="A23" s="37" t="s">
        <v>506</v>
      </c>
      <c r="B23" s="95"/>
      <c r="C23" s="95"/>
      <c r="D23" s="95"/>
      <c r="E23" s="95"/>
      <c r="F23" s="95"/>
      <c r="G23" s="95"/>
    </row>
    <row r="24" spans="1:15" x14ac:dyDescent="0.25">
      <c r="A24" s="37" t="s">
        <v>507</v>
      </c>
      <c r="B24" s="95"/>
      <c r="C24" s="95"/>
      <c r="D24" s="95"/>
      <c r="E24" s="95"/>
      <c r="F24" s="100"/>
      <c r="G24"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1732-8A7C-43A1-A678-CACC4313CA75}">
  <sheetPr>
    <tabColor theme="1"/>
  </sheetPr>
  <dimension ref="A1:O24"/>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x14ac:dyDescent="0.25">
      <c r="A1" s="394" t="str">
        <f>(Forside!$A$1)</f>
        <v>BRANDTEKNISK KONTROLPLAN FOR UDFØRELSE AF BRANDSIKRINGSTILTAG</v>
      </c>
      <c r="B1" s="395"/>
      <c r="C1" s="395"/>
      <c r="D1" s="396" t="str">
        <f>(Kontroloversigt!$B$29)</f>
        <v>Røgalarmanlæg</v>
      </c>
      <c r="E1" s="396"/>
      <c r="F1" s="396"/>
      <c r="G1" s="397" t="str">
        <f>(Kontroloversigt!$A$29)</f>
        <v>RAA</v>
      </c>
      <c r="H1" s="241"/>
      <c r="I1" s="241"/>
      <c r="J1" s="241"/>
      <c r="K1" s="241"/>
    </row>
    <row r="2" spans="1:15" x14ac:dyDescent="0.25">
      <c r="A2" s="24" t="s">
        <v>589</v>
      </c>
      <c r="B2" s="34"/>
      <c r="C2" s="34" t="str">
        <f>_xlfn.CONCAT(Forside!B2," ","-"," ",Forside!C2)</f>
        <v>Skriv Projektnummer! - Skriv Projektnavn!</v>
      </c>
      <c r="D2" s="77" t="s">
        <v>592</v>
      </c>
      <c r="E2" s="34" t="str">
        <f>(Kontroloversigt!$E$29)</f>
        <v>Skriv Projektnummer!_M06_C10_KPLA-U_RAA</v>
      </c>
      <c r="F2" s="34"/>
      <c r="G2" s="82"/>
      <c r="H2" s="18"/>
      <c r="I2" s="18"/>
      <c r="J2" s="18"/>
      <c r="K2" s="18"/>
      <c r="L2" s="18"/>
      <c r="M2" s="18"/>
      <c r="N2" s="18"/>
      <c r="O2" s="18"/>
    </row>
    <row r="3" spans="1:15" x14ac:dyDescent="0.25">
      <c r="A3" s="24" t="s">
        <v>588</v>
      </c>
      <c r="B3" s="34"/>
      <c r="C3" s="34" t="str">
        <f>(Kontroloversigt!$B$3)</f>
        <v>Skriv Adresse!</v>
      </c>
      <c r="D3" s="28" t="s">
        <v>331</v>
      </c>
      <c r="E3" s="78" t="str">
        <f>(Kontroloversigt!$B$29)</f>
        <v>Røgalarmanlæg</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(Kontroloversigt!$H$29)</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6"/>
      <c r="C14" s="96"/>
      <c r="D14" s="97"/>
      <c r="E14" s="96"/>
      <c r="F14" s="97"/>
      <c r="G14" s="97"/>
      <c r="H14" s="18"/>
      <c r="I14" s="18"/>
      <c r="J14" s="18"/>
      <c r="K14" s="18"/>
      <c r="L14" s="18"/>
      <c r="M14" s="18"/>
      <c r="N14" s="18"/>
      <c r="O14" s="18"/>
    </row>
    <row r="15" spans="1:15" ht="25.5" x14ac:dyDescent="0.25">
      <c r="A15" s="104" t="s">
        <v>257</v>
      </c>
      <c r="B15" s="42" t="s">
        <v>674</v>
      </c>
      <c r="C15" s="42" t="s">
        <v>258</v>
      </c>
      <c r="D15" s="44" t="s">
        <v>85</v>
      </c>
      <c r="E15" s="44" t="s">
        <v>103</v>
      </c>
      <c r="F15" s="108" t="s">
        <v>87</v>
      </c>
      <c r="G15" s="44" t="s">
        <v>259</v>
      </c>
      <c r="H15" s="18"/>
      <c r="I15" s="18"/>
      <c r="J15" s="18"/>
      <c r="K15" s="18"/>
      <c r="L15" s="18"/>
      <c r="M15" s="18"/>
      <c r="N15" s="18"/>
      <c r="O15" s="18"/>
    </row>
    <row r="16" spans="1:15" x14ac:dyDescent="0.25">
      <c r="A16" s="104" t="s">
        <v>260</v>
      </c>
      <c r="B16" s="42" t="s">
        <v>508</v>
      </c>
      <c r="C16" s="42" t="s">
        <v>261</v>
      </c>
      <c r="D16" s="44" t="s">
        <v>210</v>
      </c>
      <c r="E16" s="44" t="s">
        <v>240</v>
      </c>
      <c r="F16" s="108" t="s">
        <v>87</v>
      </c>
      <c r="G16" s="44" t="s">
        <v>99</v>
      </c>
    </row>
    <row r="17" spans="1:7" ht="25.5" x14ac:dyDescent="0.25">
      <c r="A17" s="104" t="s">
        <v>262</v>
      </c>
      <c r="B17" s="42" t="s">
        <v>509</v>
      </c>
      <c r="C17" s="42" t="s">
        <v>673</v>
      </c>
      <c r="D17" s="44" t="s">
        <v>210</v>
      </c>
      <c r="E17" s="44" t="s">
        <v>103</v>
      </c>
      <c r="F17" s="108" t="s">
        <v>87</v>
      </c>
      <c r="G17" s="44" t="s">
        <v>99</v>
      </c>
    </row>
    <row r="18" spans="1:7" ht="25.5" x14ac:dyDescent="0.25">
      <c r="A18" s="104" t="s">
        <v>263</v>
      </c>
      <c r="B18" s="42" t="s">
        <v>421</v>
      </c>
      <c r="C18" s="42" t="s">
        <v>719</v>
      </c>
      <c r="D18" s="44" t="s">
        <v>102</v>
      </c>
      <c r="E18" s="44" t="s">
        <v>264</v>
      </c>
      <c r="F18" s="108" t="s">
        <v>87</v>
      </c>
      <c r="G18" s="44" t="s">
        <v>99</v>
      </c>
    </row>
    <row r="19" spans="1:7" ht="19.7" customHeight="1" x14ac:dyDescent="0.25">
      <c r="A19" s="89" t="s">
        <v>441</v>
      </c>
      <c r="B19" s="90"/>
      <c r="C19" s="91"/>
      <c r="D19" s="91"/>
      <c r="E19" s="92"/>
      <c r="F19" s="93"/>
      <c r="G19" s="94"/>
    </row>
    <row r="20" spans="1:7" x14ac:dyDescent="0.25">
      <c r="A20" s="37" t="s">
        <v>510</v>
      </c>
      <c r="B20" s="40"/>
      <c r="C20" s="37"/>
      <c r="D20" s="40"/>
      <c r="E20" s="39"/>
      <c r="F20" s="45"/>
      <c r="G20" s="44"/>
    </row>
    <row r="21" spans="1:7" x14ac:dyDescent="0.25">
      <c r="A21" s="37" t="s">
        <v>511</v>
      </c>
      <c r="B21" s="95"/>
      <c r="C21" s="95"/>
      <c r="D21" s="95"/>
      <c r="E21" s="95"/>
      <c r="F21" s="100"/>
      <c r="G21" s="95"/>
    </row>
    <row r="22" spans="1:7" x14ac:dyDescent="0.25">
      <c r="A22" s="37" t="s">
        <v>512</v>
      </c>
      <c r="B22" s="95"/>
      <c r="C22" s="95"/>
      <c r="D22" s="95"/>
      <c r="E22" s="95"/>
      <c r="F22" s="95"/>
      <c r="G22" s="95"/>
    </row>
    <row r="23" spans="1:7" x14ac:dyDescent="0.25">
      <c r="A23" s="37" t="s">
        <v>513</v>
      </c>
      <c r="B23" s="95"/>
      <c r="C23" s="95"/>
      <c r="D23" s="95"/>
      <c r="E23" s="95"/>
      <c r="F23" s="95"/>
      <c r="G23" s="95"/>
    </row>
    <row r="24" spans="1:7" x14ac:dyDescent="0.25">
      <c r="A24" s="37" t="s">
        <v>514</v>
      </c>
      <c r="B24" s="95"/>
      <c r="C24" s="95"/>
      <c r="D24" s="95"/>
      <c r="E24" s="95"/>
      <c r="F24" s="100"/>
      <c r="G24"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A1D-761F-48D3-A740-45080DC25923}">
  <sheetPr>
    <tabColor theme="1"/>
  </sheetPr>
  <dimension ref="A1:O30"/>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x14ac:dyDescent="0.25">
      <c r="A1" s="394" t="str">
        <f>(Forside!$A$1)</f>
        <v>BRANDTEKNISK KONTROLPLAN FOR UDFØRELSE AF BRANDSIKRINGSTILTAG</v>
      </c>
      <c r="B1" s="395"/>
      <c r="C1" s="395"/>
      <c r="D1" s="396" t="str">
        <f>(Kontroloversigt!$B$30)</f>
        <v>Slangevinder</v>
      </c>
      <c r="E1" s="396"/>
      <c r="F1" s="396"/>
      <c r="G1" s="397" t="str">
        <f>(Kontroloversigt!$A$30)</f>
        <v>SV</v>
      </c>
      <c r="H1" s="241"/>
      <c r="I1" s="241"/>
      <c r="J1" s="241"/>
      <c r="K1" s="241"/>
    </row>
    <row r="2" spans="1:15" x14ac:dyDescent="0.25">
      <c r="A2" s="24" t="s">
        <v>589</v>
      </c>
      <c r="B2" s="34"/>
      <c r="C2" s="34" t="str">
        <f>_xlfn.CONCAT(Forside!B2," ","-"," ",Forside!C2)</f>
        <v>Skriv Projektnummer! - Skriv Projektnavn!</v>
      </c>
      <c r="D2" s="77" t="s">
        <v>592</v>
      </c>
      <c r="E2" s="34" t="str">
        <f>(Kontroloversigt!$E$30)</f>
        <v>Skriv Projektnummer!_M06_C10_KPLA-U_SV</v>
      </c>
      <c r="F2" s="34"/>
      <c r="G2" s="82"/>
      <c r="H2" s="18"/>
      <c r="I2" s="18"/>
      <c r="J2" s="18"/>
      <c r="K2" s="18"/>
      <c r="L2" s="18"/>
      <c r="M2" s="18"/>
      <c r="N2" s="18"/>
      <c r="O2" s="18"/>
    </row>
    <row r="3" spans="1:15" x14ac:dyDescent="0.25">
      <c r="A3" s="24" t="s">
        <v>588</v>
      </c>
      <c r="B3" s="34"/>
      <c r="C3" s="34" t="str">
        <f>(Kontroloversigt!$B$3)</f>
        <v>Skriv Adresse!</v>
      </c>
      <c r="D3" s="28" t="s">
        <v>331</v>
      </c>
      <c r="E3" s="78" t="str">
        <f>(Kontroloversigt!$B$30)</f>
        <v>Slangevinder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84"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(Kontroloversigt!$H$30)</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36" t="s">
        <v>81</v>
      </c>
      <c r="E13" s="112" t="s">
        <v>82</v>
      </c>
      <c r="F13" s="36" t="s">
        <v>83</v>
      </c>
      <c r="G13" s="36" t="s">
        <v>66</v>
      </c>
      <c r="H13" s="18"/>
      <c r="I13" s="18"/>
      <c r="J13" s="18"/>
      <c r="K13" s="18"/>
      <c r="L13" s="18"/>
      <c r="M13" s="18"/>
      <c r="N13" s="18"/>
      <c r="O13" s="18"/>
    </row>
    <row r="14" spans="1:15" ht="19.7" customHeight="1" x14ac:dyDescent="0.25">
      <c r="A14" s="89" t="s">
        <v>447</v>
      </c>
      <c r="B14" s="96"/>
      <c r="C14" s="96"/>
      <c r="D14" s="97"/>
      <c r="E14" s="96"/>
      <c r="F14" s="97"/>
      <c r="G14" s="97"/>
      <c r="H14" s="18"/>
      <c r="I14" s="18"/>
      <c r="J14" s="18"/>
      <c r="K14" s="18"/>
      <c r="L14" s="18"/>
      <c r="M14" s="18"/>
      <c r="N14" s="18"/>
      <c r="O14" s="18"/>
    </row>
    <row r="15" spans="1:15" x14ac:dyDescent="0.25">
      <c r="A15" s="101" t="s">
        <v>515</v>
      </c>
      <c r="B15" s="101" t="s">
        <v>525</v>
      </c>
      <c r="C15" s="101" t="s">
        <v>265</v>
      </c>
      <c r="D15" s="107" t="s">
        <v>85</v>
      </c>
      <c r="E15" s="108" t="s">
        <v>103</v>
      </c>
      <c r="F15" s="108" t="s">
        <v>188</v>
      </c>
      <c r="G15" s="108" t="s">
        <v>115</v>
      </c>
      <c r="H15" s="18"/>
      <c r="I15" s="18"/>
      <c r="J15" s="18"/>
      <c r="K15" s="18"/>
      <c r="L15" s="18"/>
      <c r="M15" s="18"/>
      <c r="N15" s="18"/>
      <c r="O15" s="18"/>
    </row>
    <row r="16" spans="1:15" x14ac:dyDescent="0.25">
      <c r="A16" s="101" t="s">
        <v>516</v>
      </c>
      <c r="B16" s="101" t="s">
        <v>422</v>
      </c>
      <c r="C16" s="101" t="s">
        <v>266</v>
      </c>
      <c r="D16" s="107" t="s">
        <v>102</v>
      </c>
      <c r="E16" s="108" t="s">
        <v>86</v>
      </c>
      <c r="F16" s="108" t="s">
        <v>188</v>
      </c>
      <c r="G16" s="108" t="s">
        <v>115</v>
      </c>
    </row>
    <row r="17" spans="1:7" ht="25.5" x14ac:dyDescent="0.25">
      <c r="A17" s="101" t="s">
        <v>517</v>
      </c>
      <c r="B17" s="101" t="s">
        <v>423</v>
      </c>
      <c r="C17" s="101" t="s">
        <v>720</v>
      </c>
      <c r="D17" s="44" t="s">
        <v>102</v>
      </c>
      <c r="E17" s="108" t="s">
        <v>240</v>
      </c>
      <c r="F17" s="108" t="s">
        <v>267</v>
      </c>
      <c r="G17" s="108" t="s">
        <v>120</v>
      </c>
    </row>
    <row r="18" spans="1:7" ht="38.25" x14ac:dyDescent="0.25">
      <c r="A18" s="101" t="s">
        <v>518</v>
      </c>
      <c r="B18" s="101" t="s">
        <v>424</v>
      </c>
      <c r="C18" s="101" t="s">
        <v>694</v>
      </c>
      <c r="D18" s="107" t="s">
        <v>102</v>
      </c>
      <c r="E18" s="108" t="s">
        <v>103</v>
      </c>
      <c r="F18" s="108" t="s">
        <v>268</v>
      </c>
      <c r="G18" s="108" t="s">
        <v>115</v>
      </c>
    </row>
    <row r="19" spans="1:7" x14ac:dyDescent="0.25">
      <c r="A19" s="101" t="s">
        <v>519</v>
      </c>
      <c r="B19" s="101" t="s">
        <v>269</v>
      </c>
      <c r="C19" s="101" t="s">
        <v>270</v>
      </c>
      <c r="D19" s="107" t="s">
        <v>102</v>
      </c>
      <c r="E19" s="108" t="s">
        <v>103</v>
      </c>
      <c r="F19" s="107" t="s">
        <v>87</v>
      </c>
      <c r="G19" s="108" t="s">
        <v>120</v>
      </c>
    </row>
    <row r="20" spans="1:7" x14ac:dyDescent="0.25">
      <c r="A20" s="101" t="s">
        <v>520</v>
      </c>
      <c r="B20" s="101" t="s">
        <v>271</v>
      </c>
      <c r="C20" s="101" t="s">
        <v>272</v>
      </c>
      <c r="D20" s="107" t="s">
        <v>102</v>
      </c>
      <c r="E20" s="108" t="s">
        <v>103</v>
      </c>
      <c r="F20" s="107" t="s">
        <v>87</v>
      </c>
      <c r="G20" s="108" t="s">
        <v>120</v>
      </c>
    </row>
    <row r="21" spans="1:7" x14ac:dyDescent="0.25">
      <c r="A21" s="101" t="s">
        <v>521</v>
      </c>
      <c r="B21" s="101" t="s">
        <v>273</v>
      </c>
      <c r="C21" s="101" t="s">
        <v>274</v>
      </c>
      <c r="D21" s="107" t="s">
        <v>102</v>
      </c>
      <c r="E21" s="108" t="s">
        <v>264</v>
      </c>
      <c r="F21" s="107" t="s">
        <v>87</v>
      </c>
      <c r="G21" s="108" t="s">
        <v>120</v>
      </c>
    </row>
    <row r="22" spans="1:7" x14ac:dyDescent="0.25">
      <c r="A22" s="101" t="s">
        <v>522</v>
      </c>
      <c r="B22" s="101" t="s">
        <v>275</v>
      </c>
      <c r="C22" s="101" t="s">
        <v>276</v>
      </c>
      <c r="D22" s="107" t="s">
        <v>102</v>
      </c>
      <c r="E22" s="108" t="s">
        <v>264</v>
      </c>
      <c r="F22" s="107" t="s">
        <v>87</v>
      </c>
      <c r="G22" s="108" t="s">
        <v>115</v>
      </c>
    </row>
    <row r="23" spans="1:7" x14ac:dyDescent="0.25">
      <c r="A23" s="101" t="s">
        <v>523</v>
      </c>
      <c r="B23" s="101" t="s">
        <v>277</v>
      </c>
      <c r="C23" s="101" t="s">
        <v>278</v>
      </c>
      <c r="D23" s="107" t="s">
        <v>102</v>
      </c>
      <c r="E23" s="108" t="s">
        <v>264</v>
      </c>
      <c r="F23" s="107" t="s">
        <v>87</v>
      </c>
      <c r="G23" s="108" t="s">
        <v>115</v>
      </c>
    </row>
    <row r="24" spans="1:7" ht="25.5" x14ac:dyDescent="0.25">
      <c r="A24" s="101" t="s">
        <v>524</v>
      </c>
      <c r="B24" s="101" t="s">
        <v>279</v>
      </c>
      <c r="C24" s="101" t="s">
        <v>280</v>
      </c>
      <c r="D24" s="107" t="s">
        <v>102</v>
      </c>
      <c r="E24" s="108" t="s">
        <v>103</v>
      </c>
      <c r="F24" s="107" t="s">
        <v>87</v>
      </c>
      <c r="G24" s="108" t="s">
        <v>115</v>
      </c>
    </row>
    <row r="25" spans="1:7" ht="19.7" customHeight="1" x14ac:dyDescent="0.25">
      <c r="A25" s="89" t="s">
        <v>441</v>
      </c>
      <c r="B25" s="90"/>
      <c r="C25" s="91"/>
      <c r="D25" s="91"/>
      <c r="E25" s="92"/>
      <c r="F25" s="93"/>
      <c r="G25" s="94"/>
    </row>
    <row r="26" spans="1:7" x14ac:dyDescent="0.25">
      <c r="A26" s="37" t="s">
        <v>526</v>
      </c>
      <c r="B26" s="40"/>
      <c r="C26" s="37"/>
      <c r="D26" s="40"/>
      <c r="E26" s="39"/>
      <c r="F26" s="45"/>
      <c r="G26" s="44"/>
    </row>
    <row r="27" spans="1:7" x14ac:dyDescent="0.25">
      <c r="A27" s="37" t="s">
        <v>527</v>
      </c>
      <c r="B27" s="95"/>
      <c r="C27" s="95"/>
      <c r="D27" s="95"/>
      <c r="E27" s="95"/>
      <c r="F27" s="100"/>
      <c r="G27" s="95"/>
    </row>
    <row r="28" spans="1:7" x14ac:dyDescent="0.25">
      <c r="A28" s="37" t="s">
        <v>528</v>
      </c>
      <c r="B28" s="95"/>
      <c r="C28" s="95"/>
      <c r="D28" s="95"/>
      <c r="E28" s="95"/>
      <c r="F28" s="95"/>
      <c r="G28" s="95"/>
    </row>
    <row r="29" spans="1:7" x14ac:dyDescent="0.25">
      <c r="A29" s="37" t="s">
        <v>529</v>
      </c>
      <c r="B29" s="95"/>
      <c r="C29" s="95"/>
      <c r="D29" s="95"/>
      <c r="E29" s="95"/>
      <c r="F29" s="95"/>
      <c r="G29" s="95"/>
    </row>
    <row r="30" spans="1:7" x14ac:dyDescent="0.25">
      <c r="A30" s="37" t="s">
        <v>530</v>
      </c>
      <c r="B30" s="95"/>
      <c r="C30" s="95"/>
      <c r="D30" s="95"/>
      <c r="E30" s="95"/>
      <c r="F30" s="100"/>
      <c r="G30"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FA3C-0EBC-46BE-B562-0CADBA021C41}">
  <sheetPr>
    <tabColor theme="1"/>
  </sheetPr>
  <dimension ref="A1:N26"/>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4" s="9" customFormat="1" ht="21" x14ac:dyDescent="0.25">
      <c r="A1" s="394" t="str">
        <f>(Forside!$A$1)</f>
        <v>BRANDTEKNISK KONTROLPLAN FOR UDFØRELSE AF BRANDSIKRINGSTILTAG</v>
      </c>
      <c r="B1" s="395"/>
      <c r="C1" s="395"/>
      <c r="D1" s="396" t="str">
        <f>(Kontroloversigt!$B$31)</f>
        <v>Stigrør</v>
      </c>
      <c r="E1" s="396"/>
      <c r="F1" s="396"/>
      <c r="G1" s="397" t="str">
        <f>_xlfn.CONCAT(Kontroloversigt!$A$31)</f>
        <v>STIG</v>
      </c>
      <c r="H1" s="241"/>
      <c r="I1" s="241"/>
      <c r="J1" s="241"/>
      <c r="K1" s="241"/>
    </row>
    <row r="2" spans="1:14" x14ac:dyDescent="0.25">
      <c r="A2" s="24" t="s">
        <v>589</v>
      </c>
      <c r="B2" s="34"/>
      <c r="C2" s="34" t="str">
        <f>_xlfn.CONCAT(Forside!B2," ","-"," ",Forside!C2)</f>
        <v>Skriv Projektnummer! - Skriv Projektnavn!</v>
      </c>
      <c r="D2" s="77" t="s">
        <v>592</v>
      </c>
      <c r="E2" s="34" t="str">
        <f>(Kontroloversigt!$E$31)</f>
        <v>Skriv Projektnummer!_M06_C10_KPLA-U_STIG</v>
      </c>
      <c r="F2" s="34"/>
      <c r="G2" s="82"/>
      <c r="H2" s="18"/>
      <c r="I2" s="18"/>
      <c r="J2" s="18"/>
      <c r="K2" s="18"/>
      <c r="L2" s="18"/>
      <c r="M2" s="18"/>
      <c r="N2" s="18"/>
    </row>
    <row r="3" spans="1:14" x14ac:dyDescent="0.25">
      <c r="A3" s="24" t="s">
        <v>588</v>
      </c>
      <c r="B3" s="34"/>
      <c r="C3" s="34" t="str">
        <f>(Kontroloversigt!$B$3)</f>
        <v>Skriv Adresse!</v>
      </c>
      <c r="D3" s="28" t="s">
        <v>331</v>
      </c>
      <c r="E3" s="78" t="str">
        <f>(Kontroloversigt!$B$31)</f>
        <v>Stigrør</v>
      </c>
      <c r="F3" s="78"/>
      <c r="G3" s="82"/>
      <c r="H3" s="18"/>
      <c r="I3" s="18"/>
      <c r="J3" s="18"/>
      <c r="K3" s="18"/>
      <c r="L3" s="18"/>
      <c r="M3" s="18"/>
      <c r="N3" s="18"/>
    </row>
    <row r="4" spans="1:14" x14ac:dyDescent="0.25">
      <c r="A4" s="24" t="s">
        <v>606</v>
      </c>
      <c r="B4" s="34"/>
      <c r="C4" s="34" t="str">
        <f>(Kontroloversigt!$B$4)</f>
        <v>Skriv Matrikel!</v>
      </c>
      <c r="D4" s="34"/>
      <c r="E4" s="34"/>
      <c r="F4" s="34"/>
      <c r="G4" s="82"/>
      <c r="H4" s="18"/>
      <c r="I4" s="18"/>
      <c r="J4" s="18"/>
      <c r="K4" s="18"/>
      <c r="L4" s="18"/>
      <c r="M4" s="18"/>
      <c r="N4" s="18"/>
    </row>
    <row r="5" spans="1:14" x14ac:dyDescent="0.25">
      <c r="A5" s="179"/>
      <c r="B5" s="34"/>
      <c r="C5" s="34"/>
      <c r="D5" s="180"/>
      <c r="E5" s="181"/>
      <c r="F5" s="78"/>
      <c r="G5" s="82"/>
      <c r="H5" s="18"/>
      <c r="I5" s="18"/>
      <c r="J5" s="18"/>
      <c r="K5" s="18"/>
      <c r="L5" s="18"/>
      <c r="M5" s="18"/>
      <c r="N5" s="18"/>
    </row>
    <row r="6" spans="1:14" x14ac:dyDescent="0.25">
      <c r="A6" s="24" t="s">
        <v>591</v>
      </c>
      <c r="B6" s="34"/>
      <c r="C6" s="34" t="str">
        <f>(Forside!$G$2)</f>
        <v>Skriv udarbejdende! Initialer, Navn, Firma</v>
      </c>
      <c r="D6" s="34"/>
      <c r="E6" s="34"/>
      <c r="F6" s="34"/>
      <c r="G6" s="82"/>
      <c r="H6" s="18"/>
      <c r="I6" s="18"/>
      <c r="J6" s="18"/>
      <c r="K6" s="18"/>
      <c r="L6" s="18"/>
      <c r="M6" s="18"/>
      <c r="N6" s="18"/>
    </row>
    <row r="7" spans="1:14" x14ac:dyDescent="0.25">
      <c r="A7" s="24" t="s">
        <v>590</v>
      </c>
      <c r="B7" s="34"/>
      <c r="C7" s="78" t="str">
        <f>(Forside!$G$3)</f>
        <v>Skriv kontrollant! Initialer, Navn, Firma</v>
      </c>
      <c r="D7" s="77" t="s">
        <v>334</v>
      </c>
      <c r="E7" s="175" t="s">
        <v>75</v>
      </c>
      <c r="F7" s="175"/>
      <c r="G7" s="82"/>
      <c r="H7" s="18"/>
      <c r="I7" s="18"/>
      <c r="J7" s="18"/>
      <c r="K7" s="18"/>
      <c r="L7" s="18"/>
      <c r="M7" s="18"/>
      <c r="N7" s="18"/>
    </row>
    <row r="8" spans="1:14" x14ac:dyDescent="0.25">
      <c r="A8" s="184" t="s">
        <v>600</v>
      </c>
      <c r="B8" s="34"/>
      <c r="C8" s="175" t="str">
        <f>(Kontroloversigt!$J$12)</f>
        <v>DD-MM-ÅÅÅÅ</v>
      </c>
      <c r="D8" s="77" t="s">
        <v>336</v>
      </c>
      <c r="E8" s="78" t="s">
        <v>76</v>
      </c>
      <c r="F8" s="78"/>
      <c r="G8" s="82"/>
      <c r="H8" s="18"/>
      <c r="I8" s="18"/>
      <c r="J8" s="18"/>
      <c r="K8" s="18"/>
      <c r="L8" s="18"/>
      <c r="M8" s="18"/>
      <c r="N8" s="18"/>
    </row>
    <row r="9" spans="1:14" x14ac:dyDescent="0.25">
      <c r="A9" s="182" t="s">
        <v>601</v>
      </c>
      <c r="B9" s="34"/>
      <c r="C9" s="78">
        <f>(Kontroloversigt!$K$12)</f>
        <v>1</v>
      </c>
      <c r="D9" s="77" t="s">
        <v>338</v>
      </c>
      <c r="E9" s="175" t="b">
        <f>(Kontroloversigt!$G$6)</f>
        <v>0</v>
      </c>
      <c r="F9" s="78"/>
      <c r="G9" s="82"/>
      <c r="H9" s="18"/>
      <c r="I9" s="18"/>
      <c r="J9" s="18"/>
      <c r="K9" s="18"/>
      <c r="L9" s="18"/>
      <c r="M9" s="18"/>
      <c r="N9" s="18"/>
    </row>
    <row r="10" spans="1:14" x14ac:dyDescent="0.25">
      <c r="A10" s="188" t="s">
        <v>602</v>
      </c>
      <c r="B10" s="83"/>
      <c r="C10" s="187" t="str">
        <f>(Kontroloversigt!$L$12)</f>
        <v>-</v>
      </c>
      <c r="D10" s="189" t="s">
        <v>595</v>
      </c>
      <c r="E10" s="171" t="e">
        <f>(Kontroloversigt!$H$31)</f>
        <v>#N/A</v>
      </c>
      <c r="F10" s="83"/>
      <c r="G10" s="85"/>
      <c r="H10" s="18"/>
      <c r="I10" s="18"/>
      <c r="J10" s="18"/>
      <c r="K10" s="18"/>
      <c r="L10" s="18"/>
      <c r="M10" s="18"/>
      <c r="N10" s="18"/>
    </row>
    <row r="11" spans="1:14" x14ac:dyDescent="0.25">
      <c r="A11" s="5"/>
      <c r="B11" s="1"/>
      <c r="C11" s="3"/>
      <c r="D11" s="18"/>
      <c r="E11" s="18"/>
      <c r="F11" s="18"/>
      <c r="G11" s="18"/>
      <c r="H11" s="18"/>
      <c r="I11" s="18"/>
      <c r="J11" s="18"/>
      <c r="K11" s="18"/>
      <c r="L11" s="18"/>
      <c r="M11" s="18"/>
      <c r="N11" s="18"/>
    </row>
    <row r="12" spans="1:14" x14ac:dyDescent="0.25">
      <c r="A12" s="252" t="s">
        <v>77</v>
      </c>
      <c r="B12" s="253"/>
      <c r="C12" s="254"/>
      <c r="D12" s="254"/>
      <c r="E12" s="254"/>
      <c r="F12" s="254"/>
      <c r="G12" s="255"/>
      <c r="H12" s="18"/>
      <c r="I12" s="18"/>
      <c r="J12" s="18"/>
      <c r="K12" s="18"/>
      <c r="L12" s="18"/>
      <c r="M12" s="18"/>
      <c r="N12" s="18"/>
    </row>
    <row r="13" spans="1:14" ht="26.25" x14ac:dyDescent="0.25">
      <c r="A13" s="35" t="s">
        <v>78</v>
      </c>
      <c r="B13" s="112" t="s">
        <v>79</v>
      </c>
      <c r="C13" s="112" t="s">
        <v>80</v>
      </c>
      <c r="D13" s="36" t="s">
        <v>81</v>
      </c>
      <c r="E13" s="112" t="s">
        <v>82</v>
      </c>
      <c r="F13" s="36" t="s">
        <v>83</v>
      </c>
      <c r="G13" s="36" t="s">
        <v>66</v>
      </c>
      <c r="H13" s="18"/>
      <c r="I13" s="18"/>
      <c r="J13" s="18"/>
      <c r="K13" s="18"/>
      <c r="L13" s="18"/>
      <c r="M13" s="18"/>
      <c r="N13" s="18"/>
    </row>
    <row r="14" spans="1:14" ht="19.7" customHeight="1" x14ac:dyDescent="0.25">
      <c r="A14" s="89" t="s">
        <v>447</v>
      </c>
      <c r="B14" s="98"/>
      <c r="C14" s="98"/>
      <c r="D14" s="99"/>
      <c r="E14" s="98"/>
      <c r="F14" s="99"/>
      <c r="G14" s="99"/>
      <c r="H14" s="18"/>
      <c r="I14" s="18"/>
      <c r="J14" s="18"/>
      <c r="K14" s="18"/>
      <c r="L14" s="18"/>
      <c r="M14" s="18"/>
      <c r="N14" s="18"/>
    </row>
    <row r="15" spans="1:14" x14ac:dyDescent="0.25">
      <c r="A15" s="42" t="s">
        <v>281</v>
      </c>
      <c r="B15" s="42" t="s">
        <v>282</v>
      </c>
      <c r="C15" s="42" t="s">
        <v>283</v>
      </c>
      <c r="D15" s="44" t="s">
        <v>102</v>
      </c>
      <c r="E15" s="44" t="s">
        <v>284</v>
      </c>
      <c r="F15" s="42" t="s">
        <v>87</v>
      </c>
      <c r="G15" s="44" t="s">
        <v>99</v>
      </c>
      <c r="H15" s="18"/>
      <c r="I15" s="18"/>
      <c r="J15" s="18"/>
      <c r="K15" s="18"/>
      <c r="L15" s="18"/>
      <c r="M15" s="18"/>
      <c r="N15" s="18"/>
    </row>
    <row r="16" spans="1:14" ht="25.5" x14ac:dyDescent="0.25">
      <c r="A16" s="42" t="s">
        <v>285</v>
      </c>
      <c r="B16" s="42" t="s">
        <v>531</v>
      </c>
      <c r="C16" s="42" t="s">
        <v>286</v>
      </c>
      <c r="D16" s="44" t="s">
        <v>102</v>
      </c>
      <c r="E16" s="44" t="s">
        <v>103</v>
      </c>
      <c r="F16" s="42" t="s">
        <v>87</v>
      </c>
      <c r="G16" s="44" t="s">
        <v>99</v>
      </c>
    </row>
    <row r="17" spans="1:7" ht="25.5" x14ac:dyDescent="0.25">
      <c r="A17" s="42" t="s">
        <v>287</v>
      </c>
      <c r="B17" s="42" t="s">
        <v>532</v>
      </c>
      <c r="C17" s="42" t="s">
        <v>288</v>
      </c>
      <c r="D17" s="44" t="s">
        <v>102</v>
      </c>
      <c r="E17" s="44" t="s">
        <v>103</v>
      </c>
      <c r="F17" s="42" t="s">
        <v>87</v>
      </c>
      <c r="G17" s="44" t="s">
        <v>99</v>
      </c>
    </row>
    <row r="18" spans="1:7" ht="25.5" x14ac:dyDescent="0.25">
      <c r="A18" s="42" t="s">
        <v>289</v>
      </c>
      <c r="B18" s="42" t="s">
        <v>290</v>
      </c>
      <c r="C18" s="42" t="s">
        <v>291</v>
      </c>
      <c r="D18" s="44" t="s">
        <v>102</v>
      </c>
      <c r="E18" s="44" t="s">
        <v>103</v>
      </c>
      <c r="F18" s="42" t="s">
        <v>87</v>
      </c>
      <c r="G18" s="44" t="s">
        <v>99</v>
      </c>
    </row>
    <row r="19" spans="1:7" x14ac:dyDescent="0.25">
      <c r="A19" s="42" t="s">
        <v>292</v>
      </c>
      <c r="B19" s="42" t="s">
        <v>138</v>
      </c>
      <c r="C19" s="42" t="s">
        <v>293</v>
      </c>
      <c r="D19" s="44" t="s">
        <v>102</v>
      </c>
      <c r="E19" s="44" t="s">
        <v>103</v>
      </c>
      <c r="F19" s="42" t="s">
        <v>87</v>
      </c>
      <c r="G19" s="44" t="s">
        <v>99</v>
      </c>
    </row>
    <row r="20" spans="1:7" x14ac:dyDescent="0.25">
      <c r="A20" s="104" t="s">
        <v>294</v>
      </c>
      <c r="B20" s="42" t="s">
        <v>295</v>
      </c>
      <c r="C20" s="42" t="s">
        <v>296</v>
      </c>
      <c r="D20" s="44" t="s">
        <v>102</v>
      </c>
      <c r="E20" s="44" t="s">
        <v>264</v>
      </c>
      <c r="F20" s="42" t="s">
        <v>87</v>
      </c>
      <c r="G20" s="44" t="s">
        <v>99</v>
      </c>
    </row>
    <row r="21" spans="1:7" ht="19.7" customHeight="1" x14ac:dyDescent="0.25">
      <c r="A21" s="89" t="s">
        <v>441</v>
      </c>
      <c r="B21" s="90"/>
      <c r="C21" s="91"/>
      <c r="D21" s="91"/>
      <c r="E21" s="92"/>
      <c r="F21" s="93"/>
      <c r="G21" s="94"/>
    </row>
    <row r="22" spans="1:7" x14ac:dyDescent="0.25">
      <c r="A22" s="37" t="s">
        <v>533</v>
      </c>
      <c r="B22" s="40"/>
      <c r="C22" s="37"/>
      <c r="D22" s="40"/>
      <c r="E22" s="39"/>
      <c r="F22" s="45"/>
      <c r="G22" s="44"/>
    </row>
    <row r="23" spans="1:7" x14ac:dyDescent="0.25">
      <c r="A23" s="37" t="s">
        <v>534</v>
      </c>
      <c r="B23" s="95"/>
      <c r="C23" s="95"/>
      <c r="D23" s="95"/>
      <c r="E23" s="95"/>
      <c r="F23" s="100"/>
      <c r="G23" s="95"/>
    </row>
    <row r="24" spans="1:7" x14ac:dyDescent="0.25">
      <c r="A24" s="37" t="s">
        <v>535</v>
      </c>
      <c r="B24" s="95"/>
      <c r="C24" s="95"/>
      <c r="D24" s="95"/>
      <c r="E24" s="95"/>
      <c r="F24" s="95"/>
      <c r="G24" s="95"/>
    </row>
    <row r="25" spans="1:7" x14ac:dyDescent="0.25">
      <c r="A25" s="37" t="s">
        <v>536</v>
      </c>
      <c r="B25" s="95"/>
      <c r="C25" s="95"/>
      <c r="D25" s="95"/>
      <c r="E25" s="95"/>
      <c r="F25" s="95"/>
      <c r="G25" s="95"/>
    </row>
    <row r="26" spans="1:7" x14ac:dyDescent="0.25">
      <c r="A26" s="37" t="s">
        <v>537</v>
      </c>
      <c r="B26" s="95"/>
      <c r="C26" s="95"/>
      <c r="D26" s="95"/>
      <c r="E26" s="95"/>
      <c r="F26" s="100"/>
      <c r="G26"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3DCF-1E11-4A8B-B2A0-EF8BCC9B37AA}">
  <sheetPr>
    <tabColor theme="1"/>
  </sheetPr>
  <dimension ref="A1:P29"/>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8" width="22.125" style="2" customWidth="1"/>
    <col min="9" max="16384" width="11.125" style="2"/>
  </cols>
  <sheetData>
    <row r="1" spans="1:16" s="9" customFormat="1" ht="21" x14ac:dyDescent="0.25">
      <c r="A1" s="394" t="str">
        <f>(Forside!$A$1)</f>
        <v>BRANDTEKNISK KONTROLPLAN FOR UDFØRELSE AF BRANDSIKRINGSTILTAG</v>
      </c>
      <c r="B1" s="395"/>
      <c r="C1" s="395"/>
      <c r="D1" s="396" t="str">
        <f>(Kontroloversigt!$B$32)</f>
        <v>ABDL-anlæg</v>
      </c>
      <c r="E1" s="396"/>
      <c r="F1" s="396"/>
      <c r="G1" s="397" t="str">
        <f>(Kontroloversigt!$A$32)</f>
        <v>ABDL</v>
      </c>
      <c r="H1" s="241"/>
      <c r="I1" s="241"/>
      <c r="J1" s="241"/>
      <c r="K1" s="241"/>
    </row>
    <row r="2" spans="1:16" x14ac:dyDescent="0.25">
      <c r="A2" s="24" t="s">
        <v>589</v>
      </c>
      <c r="B2" s="34"/>
      <c r="C2" s="34" t="str">
        <f>_xlfn.CONCAT(Forside!B2," ","-"," ",Forside!C2)</f>
        <v>Skriv Projektnummer! - Skriv Projektnavn!</v>
      </c>
      <c r="D2" s="77" t="s">
        <v>592</v>
      </c>
      <c r="E2" s="34" t="str">
        <f>(Kontroloversigt!$E$32)</f>
        <v>Skriv Projektnummer!_M06_C10_KPLA-U_ABDL</v>
      </c>
      <c r="F2" s="34"/>
      <c r="G2" s="82"/>
      <c r="H2" s="18"/>
      <c r="I2" s="18"/>
      <c r="J2" s="18"/>
      <c r="K2" s="18"/>
      <c r="L2" s="18"/>
      <c r="M2" s="18"/>
      <c r="N2" s="18"/>
      <c r="O2" s="18"/>
      <c r="P2" s="18"/>
    </row>
    <row r="3" spans="1:16" x14ac:dyDescent="0.25">
      <c r="A3" s="24" t="s">
        <v>588</v>
      </c>
      <c r="B3" s="34"/>
      <c r="C3" s="34" t="str">
        <f>(Kontroloversigt!$B$3)</f>
        <v>Skriv Adresse!</v>
      </c>
      <c r="D3" s="28" t="s">
        <v>331</v>
      </c>
      <c r="E3" s="78" t="str">
        <f>(Kontroloversigt!$B$32)</f>
        <v>ABDL-anlæg</v>
      </c>
      <c r="F3" s="78"/>
      <c r="G3" s="82"/>
      <c r="H3" s="18"/>
      <c r="I3" s="18"/>
      <c r="J3" s="18"/>
      <c r="K3" s="18"/>
      <c r="L3" s="18"/>
      <c r="M3" s="18"/>
      <c r="N3" s="18"/>
      <c r="O3" s="18"/>
      <c r="P3" s="18"/>
    </row>
    <row r="4" spans="1:16" x14ac:dyDescent="0.25">
      <c r="A4" s="24" t="s">
        <v>606</v>
      </c>
      <c r="B4" s="34"/>
      <c r="C4" s="34" t="str">
        <f>(Kontroloversigt!$B$4)</f>
        <v>Skriv Matrikel!</v>
      </c>
      <c r="D4" s="34"/>
      <c r="E4" s="34"/>
      <c r="F4" s="34"/>
      <c r="G4" s="82"/>
      <c r="H4" s="18"/>
      <c r="I4" s="18"/>
      <c r="J4" s="18"/>
      <c r="K4" s="18"/>
      <c r="L4" s="18"/>
      <c r="M4" s="18"/>
      <c r="N4" s="18"/>
      <c r="O4" s="18"/>
      <c r="P4" s="18"/>
    </row>
    <row r="5" spans="1:16" x14ac:dyDescent="0.25">
      <c r="A5" s="179"/>
      <c r="B5" s="34"/>
      <c r="C5" s="34"/>
      <c r="D5" s="180"/>
      <c r="E5" s="181"/>
      <c r="F5" s="78"/>
      <c r="G5" s="82"/>
      <c r="H5" s="18"/>
      <c r="I5" s="18"/>
      <c r="J5" s="18"/>
      <c r="K5" s="18"/>
      <c r="L5" s="18"/>
      <c r="M5" s="18"/>
      <c r="N5" s="18"/>
      <c r="O5" s="18"/>
      <c r="P5" s="18"/>
    </row>
    <row r="6" spans="1:16" x14ac:dyDescent="0.25">
      <c r="A6" s="24" t="s">
        <v>591</v>
      </c>
      <c r="B6" s="34"/>
      <c r="C6" s="34" t="str">
        <f>(Forside!$G$2)</f>
        <v>Skriv udarbejdende! Initialer, Navn, Firma</v>
      </c>
      <c r="D6" s="34"/>
      <c r="E6" s="34"/>
      <c r="F6" s="34"/>
      <c r="G6" s="82"/>
      <c r="H6" s="18"/>
      <c r="I6" s="18"/>
      <c r="J6" s="18"/>
      <c r="K6" s="18"/>
      <c r="L6" s="18"/>
      <c r="M6" s="18"/>
      <c r="N6" s="18"/>
      <c r="O6" s="18"/>
      <c r="P6" s="18"/>
    </row>
    <row r="7" spans="1:16" x14ac:dyDescent="0.25">
      <c r="A7" s="24" t="s">
        <v>590</v>
      </c>
      <c r="B7" s="34"/>
      <c r="C7" s="78" t="str">
        <f>(Forside!$G$3)</f>
        <v>Skriv kontrollant! Initialer, Navn, Firma</v>
      </c>
      <c r="D7" s="77" t="s">
        <v>334</v>
      </c>
      <c r="E7" s="175" t="s">
        <v>75</v>
      </c>
      <c r="F7" s="175"/>
      <c r="G7" s="82"/>
      <c r="H7" s="18"/>
      <c r="I7" s="18"/>
      <c r="J7" s="18"/>
      <c r="K7" s="18"/>
      <c r="L7" s="18"/>
      <c r="M7" s="18"/>
      <c r="N7" s="18"/>
      <c r="O7" s="18"/>
      <c r="P7" s="18"/>
    </row>
    <row r="8" spans="1:16" x14ac:dyDescent="0.25">
      <c r="A8" s="184" t="s">
        <v>600</v>
      </c>
      <c r="B8" s="34"/>
      <c r="C8" s="175" t="str">
        <f>(Kontroloversigt!$J$12)</f>
        <v>DD-MM-ÅÅÅÅ</v>
      </c>
      <c r="D8" s="77" t="s">
        <v>336</v>
      </c>
      <c r="E8" s="78" t="s">
        <v>76</v>
      </c>
      <c r="F8" s="78"/>
      <c r="G8" s="82"/>
      <c r="H8" s="18"/>
      <c r="I8" s="18"/>
      <c r="J8" s="18"/>
      <c r="K8" s="18"/>
      <c r="L8" s="18"/>
      <c r="M8" s="18"/>
      <c r="N8" s="18"/>
      <c r="O8" s="18"/>
      <c r="P8" s="18"/>
    </row>
    <row r="9" spans="1:16" x14ac:dyDescent="0.25">
      <c r="A9" s="182" t="s">
        <v>601</v>
      </c>
      <c r="B9" s="34"/>
      <c r="C9" s="78">
        <f>(Kontroloversigt!$K$12)</f>
        <v>1</v>
      </c>
      <c r="D9" s="77" t="s">
        <v>338</v>
      </c>
      <c r="E9" s="175" t="b">
        <f>(Kontroloversigt!$G$6)</f>
        <v>0</v>
      </c>
      <c r="F9" s="78"/>
      <c r="G9" s="82"/>
      <c r="H9" s="18"/>
      <c r="I9" s="18"/>
      <c r="J9" s="18"/>
      <c r="K9" s="18"/>
      <c r="L9" s="18"/>
      <c r="M9" s="18"/>
      <c r="N9" s="18"/>
      <c r="O9" s="18"/>
      <c r="P9" s="18"/>
    </row>
    <row r="10" spans="1:16" x14ac:dyDescent="0.25">
      <c r="A10" s="188" t="s">
        <v>602</v>
      </c>
      <c r="B10" s="83"/>
      <c r="C10" s="187" t="str">
        <f>(Kontroloversigt!$L$12)</f>
        <v>-</v>
      </c>
      <c r="D10" s="189" t="s">
        <v>595</v>
      </c>
      <c r="E10" s="171" t="e">
        <f>(Kontroloversigt!$H$32)</f>
        <v>#N/A</v>
      </c>
      <c r="F10" s="83"/>
      <c r="G10" s="85"/>
      <c r="H10" s="18"/>
      <c r="I10" s="18"/>
      <c r="J10" s="18"/>
      <c r="K10" s="18"/>
      <c r="L10" s="18"/>
      <c r="M10" s="18"/>
      <c r="N10" s="18"/>
      <c r="O10" s="18"/>
      <c r="P10" s="18"/>
    </row>
    <row r="11" spans="1:16" x14ac:dyDescent="0.25">
      <c r="A11" s="5"/>
      <c r="B11" s="1"/>
      <c r="C11" s="3"/>
      <c r="D11" s="18"/>
      <c r="E11" s="18"/>
      <c r="F11" s="18"/>
      <c r="G11" s="18"/>
      <c r="H11" s="18"/>
      <c r="I11" s="18"/>
      <c r="J11" s="18"/>
      <c r="K11" s="18"/>
      <c r="L11" s="18"/>
      <c r="M11" s="18"/>
      <c r="N11" s="18"/>
      <c r="O11" s="18"/>
      <c r="P11" s="18"/>
    </row>
    <row r="12" spans="1:16" x14ac:dyDescent="0.25">
      <c r="A12" s="252" t="s">
        <v>77</v>
      </c>
      <c r="B12" s="253"/>
      <c r="C12" s="254"/>
      <c r="D12" s="254"/>
      <c r="E12" s="254"/>
      <c r="F12" s="254"/>
      <c r="G12" s="255"/>
      <c r="H12" s="18"/>
      <c r="I12" s="18"/>
      <c r="J12" s="18"/>
      <c r="K12" s="18"/>
      <c r="L12" s="18"/>
      <c r="M12" s="18"/>
      <c r="N12" s="18"/>
      <c r="O12" s="18"/>
      <c r="P12" s="18"/>
    </row>
    <row r="13" spans="1:16" ht="26.25" x14ac:dyDescent="0.25">
      <c r="A13" s="35" t="s">
        <v>78</v>
      </c>
      <c r="B13" s="112" t="s">
        <v>79</v>
      </c>
      <c r="C13" s="112" t="s">
        <v>80</v>
      </c>
      <c r="D13" s="36" t="s">
        <v>81</v>
      </c>
      <c r="E13" s="112" t="s">
        <v>82</v>
      </c>
      <c r="F13" s="36" t="s">
        <v>83</v>
      </c>
      <c r="G13" s="36" t="s">
        <v>66</v>
      </c>
      <c r="H13" s="18"/>
      <c r="I13" s="18"/>
      <c r="J13" s="18"/>
      <c r="K13" s="18"/>
      <c r="L13" s="18"/>
      <c r="M13" s="18"/>
      <c r="N13" s="18"/>
      <c r="O13" s="18"/>
      <c r="P13" s="18"/>
    </row>
    <row r="14" spans="1:16" ht="19.7" customHeight="1" x14ac:dyDescent="0.25">
      <c r="A14" s="89" t="s">
        <v>447</v>
      </c>
      <c r="B14" s="96"/>
      <c r="C14" s="96"/>
      <c r="D14" s="97"/>
      <c r="E14" s="96"/>
      <c r="F14" s="97"/>
      <c r="G14" s="97"/>
      <c r="H14" s="18"/>
      <c r="I14" s="18"/>
      <c r="J14" s="18"/>
      <c r="K14" s="18"/>
      <c r="L14" s="18"/>
      <c r="M14" s="18"/>
      <c r="N14" s="18"/>
      <c r="O14" s="18"/>
      <c r="P14" s="18"/>
    </row>
    <row r="15" spans="1:16" x14ac:dyDescent="0.25">
      <c r="A15" s="104" t="s">
        <v>298</v>
      </c>
      <c r="B15" s="42" t="s">
        <v>299</v>
      </c>
      <c r="C15" s="42" t="s">
        <v>300</v>
      </c>
      <c r="D15" s="44" t="s">
        <v>85</v>
      </c>
      <c r="E15" s="44" t="s">
        <v>103</v>
      </c>
      <c r="F15" s="45" t="s">
        <v>87</v>
      </c>
      <c r="G15" s="44" t="s">
        <v>115</v>
      </c>
      <c r="H15" s="18"/>
      <c r="I15" s="18"/>
      <c r="J15" s="18"/>
      <c r="K15" s="18"/>
      <c r="L15" s="18"/>
      <c r="M15" s="18"/>
      <c r="N15" s="18"/>
      <c r="O15" s="18"/>
      <c r="P15" s="18"/>
    </row>
    <row r="16" spans="1:16" ht="51" x14ac:dyDescent="0.25">
      <c r="A16" s="104" t="s">
        <v>301</v>
      </c>
      <c r="B16" s="42" t="s">
        <v>425</v>
      </c>
      <c r="C16" s="42" t="s">
        <v>696</v>
      </c>
      <c r="D16" s="44" t="s">
        <v>102</v>
      </c>
      <c r="E16" s="44" t="s">
        <v>103</v>
      </c>
      <c r="F16" s="45" t="s">
        <v>87</v>
      </c>
      <c r="G16" s="44" t="s">
        <v>695</v>
      </c>
      <c r="H16" s="18"/>
      <c r="I16" s="18"/>
      <c r="J16" s="18"/>
      <c r="K16" s="18"/>
      <c r="L16" s="18"/>
      <c r="M16" s="18"/>
      <c r="N16" s="18"/>
      <c r="O16" s="18"/>
      <c r="P16" s="18"/>
    </row>
    <row r="17" spans="1:16" ht="25.5" x14ac:dyDescent="0.25">
      <c r="A17" s="104" t="s">
        <v>302</v>
      </c>
      <c r="B17" s="42" t="s">
        <v>426</v>
      </c>
      <c r="C17" s="42" t="s">
        <v>721</v>
      </c>
      <c r="D17" s="44" t="s">
        <v>102</v>
      </c>
      <c r="E17" s="44" t="s">
        <v>297</v>
      </c>
      <c r="F17" s="45" t="s">
        <v>87</v>
      </c>
      <c r="G17" s="44" t="s">
        <v>120</v>
      </c>
      <c r="H17" s="18"/>
      <c r="I17" s="18"/>
      <c r="J17" s="18"/>
      <c r="K17" s="18"/>
      <c r="L17" s="18"/>
      <c r="M17" s="18"/>
      <c r="N17" s="18"/>
      <c r="O17" s="18"/>
      <c r="P17" s="18"/>
    </row>
    <row r="18" spans="1:16" ht="25.5" x14ac:dyDescent="0.25">
      <c r="A18" s="104" t="s">
        <v>303</v>
      </c>
      <c r="B18" s="42" t="s">
        <v>427</v>
      </c>
      <c r="C18" s="42" t="s">
        <v>304</v>
      </c>
      <c r="D18" s="44" t="s">
        <v>102</v>
      </c>
      <c r="E18" s="44" t="s">
        <v>103</v>
      </c>
      <c r="F18" s="45" t="s">
        <v>87</v>
      </c>
      <c r="G18" s="44" t="s">
        <v>120</v>
      </c>
      <c r="H18" s="18"/>
      <c r="I18" s="18"/>
      <c r="J18" s="18"/>
      <c r="K18" s="18"/>
      <c r="L18" s="18"/>
      <c r="M18" s="18"/>
      <c r="N18" s="18"/>
      <c r="O18" s="18"/>
      <c r="P18" s="18"/>
    </row>
    <row r="19" spans="1:16" x14ac:dyDescent="0.25">
      <c r="A19" s="104" t="s">
        <v>305</v>
      </c>
      <c r="B19" s="42" t="s">
        <v>428</v>
      </c>
      <c r="C19" s="42" t="s">
        <v>306</v>
      </c>
      <c r="D19" s="44" t="s">
        <v>102</v>
      </c>
      <c r="E19" s="44" t="s">
        <v>103</v>
      </c>
      <c r="F19" s="45" t="s">
        <v>87</v>
      </c>
      <c r="G19" s="44" t="s">
        <v>120</v>
      </c>
      <c r="H19" s="18"/>
      <c r="I19" s="18"/>
      <c r="J19" s="18"/>
      <c r="K19" s="18"/>
      <c r="L19" s="18"/>
      <c r="M19" s="18"/>
      <c r="N19" s="18"/>
      <c r="O19" s="18"/>
      <c r="P19" s="18"/>
    </row>
    <row r="20" spans="1:16" ht="25.5" x14ac:dyDescent="0.25">
      <c r="A20" s="104" t="s">
        <v>307</v>
      </c>
      <c r="B20" s="42" t="s">
        <v>429</v>
      </c>
      <c r="C20" s="42" t="s">
        <v>308</v>
      </c>
      <c r="D20" s="44" t="s">
        <v>102</v>
      </c>
      <c r="E20" s="44" t="s">
        <v>211</v>
      </c>
      <c r="F20" s="45" t="s">
        <v>87</v>
      </c>
      <c r="G20" s="44" t="s">
        <v>120</v>
      </c>
      <c r="H20" s="18"/>
      <c r="I20" s="18"/>
      <c r="J20" s="18"/>
      <c r="K20" s="18"/>
      <c r="L20" s="18"/>
      <c r="M20" s="18"/>
      <c r="N20" s="18"/>
      <c r="O20" s="18"/>
      <c r="P20" s="18"/>
    </row>
    <row r="21" spans="1:16" ht="25.5" x14ac:dyDescent="0.25">
      <c r="A21" s="104" t="s">
        <v>309</v>
      </c>
      <c r="B21" s="42" t="s">
        <v>430</v>
      </c>
      <c r="C21" s="42" t="s">
        <v>310</v>
      </c>
      <c r="D21" s="44" t="s">
        <v>102</v>
      </c>
      <c r="E21" s="44" t="s">
        <v>103</v>
      </c>
      <c r="F21" s="45" t="s">
        <v>87</v>
      </c>
      <c r="G21" s="44" t="s">
        <v>120</v>
      </c>
      <c r="H21" s="18"/>
      <c r="I21" s="18"/>
      <c r="J21" s="18"/>
      <c r="K21" s="18"/>
      <c r="L21" s="18"/>
      <c r="M21" s="18"/>
      <c r="N21" s="18"/>
      <c r="O21" s="18"/>
      <c r="P21" s="18"/>
    </row>
    <row r="22" spans="1:16" x14ac:dyDescent="0.25">
      <c r="A22" s="104" t="s">
        <v>311</v>
      </c>
      <c r="B22" s="42" t="s">
        <v>138</v>
      </c>
      <c r="C22" s="42" t="s">
        <v>312</v>
      </c>
      <c r="D22" s="44" t="s">
        <v>102</v>
      </c>
      <c r="E22" s="44" t="s">
        <v>103</v>
      </c>
      <c r="F22" s="45" t="s">
        <v>87</v>
      </c>
      <c r="G22" s="44" t="s">
        <v>120</v>
      </c>
      <c r="H22" s="18"/>
      <c r="I22" s="18"/>
      <c r="J22" s="18"/>
      <c r="K22" s="18"/>
      <c r="L22" s="18"/>
      <c r="M22" s="18"/>
      <c r="N22" s="18"/>
      <c r="O22" s="18"/>
      <c r="P22" s="18"/>
    </row>
    <row r="23" spans="1:16" ht="25.5" x14ac:dyDescent="0.25">
      <c r="A23" s="104" t="s">
        <v>313</v>
      </c>
      <c r="B23" s="42" t="s">
        <v>295</v>
      </c>
      <c r="C23" s="42" t="s">
        <v>675</v>
      </c>
      <c r="D23" s="44" t="s">
        <v>102</v>
      </c>
      <c r="E23" s="44" t="s">
        <v>264</v>
      </c>
      <c r="F23" s="45" t="s">
        <v>87</v>
      </c>
      <c r="G23" s="44" t="s">
        <v>120</v>
      </c>
      <c r="H23" s="18"/>
      <c r="I23" s="18"/>
      <c r="J23" s="18"/>
      <c r="K23" s="18"/>
      <c r="L23" s="18"/>
      <c r="M23" s="18"/>
      <c r="N23" s="18"/>
      <c r="O23" s="18"/>
      <c r="P23" s="18"/>
    </row>
    <row r="24" spans="1:16" ht="19.7" customHeight="1" x14ac:dyDescent="0.25">
      <c r="A24" s="89" t="s">
        <v>441</v>
      </c>
      <c r="B24" s="90"/>
      <c r="C24" s="91"/>
      <c r="D24" s="91"/>
      <c r="E24" s="92"/>
      <c r="F24" s="93"/>
      <c r="G24" s="94"/>
    </row>
    <row r="25" spans="1:16" x14ac:dyDescent="0.25">
      <c r="A25" s="37" t="s">
        <v>538</v>
      </c>
      <c r="B25" s="40"/>
      <c r="C25" s="37"/>
      <c r="D25" s="40"/>
      <c r="E25" s="39"/>
      <c r="F25" s="45"/>
      <c r="G25" s="44"/>
    </row>
    <row r="26" spans="1:16" x14ac:dyDescent="0.25">
      <c r="A26" s="37" t="s">
        <v>539</v>
      </c>
      <c r="B26" s="95"/>
      <c r="C26" s="95"/>
      <c r="D26" s="95"/>
      <c r="E26" s="95"/>
      <c r="F26" s="100"/>
      <c r="G26" s="95"/>
    </row>
    <row r="27" spans="1:16" x14ac:dyDescent="0.25">
      <c r="A27" s="37" t="s">
        <v>540</v>
      </c>
      <c r="B27" s="95"/>
      <c r="C27" s="95"/>
      <c r="D27" s="95"/>
      <c r="E27" s="95"/>
      <c r="F27" s="95"/>
      <c r="G27" s="95"/>
    </row>
    <row r="28" spans="1:16" x14ac:dyDescent="0.25">
      <c r="A28" s="37" t="s">
        <v>541</v>
      </c>
      <c r="B28" s="95"/>
      <c r="C28" s="95"/>
      <c r="D28" s="95"/>
      <c r="E28" s="95"/>
      <c r="F28" s="95"/>
      <c r="G28" s="95"/>
    </row>
    <row r="29" spans="1:16" x14ac:dyDescent="0.25">
      <c r="A29" s="37" t="s">
        <v>542</v>
      </c>
      <c r="B29" s="95"/>
      <c r="C29" s="95"/>
      <c r="D29" s="95"/>
      <c r="E29" s="95"/>
      <c r="F29" s="100"/>
      <c r="G29"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6E61-B25F-4B84-AD32-5E4E7160D7CD}">
  <sheetPr>
    <tabColor theme="1"/>
  </sheetPr>
  <dimension ref="A1:O25"/>
  <sheetViews>
    <sheetView view="pageLayout" zoomScaleNormal="85"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(Kontroloversigt!$B$33)</f>
        <v>Brandtætning af installationsgennemføringer</v>
      </c>
      <c r="E1" s="396"/>
      <c r="F1" s="396"/>
      <c r="G1" s="397" t="str">
        <f>(Kontroloversigt!$A$33)</f>
        <v>BTÆT</v>
      </c>
      <c r="H1" s="241"/>
      <c r="I1" s="241"/>
      <c r="J1" s="241"/>
      <c r="K1" s="241"/>
    </row>
    <row r="2" spans="1:15" x14ac:dyDescent="0.25">
      <c r="A2" s="24" t="s">
        <v>589</v>
      </c>
      <c r="B2" s="34"/>
      <c r="C2" s="34" t="str">
        <f>_xlfn.CONCAT(Forside!B2," ","-"," ",Forside!C2)</f>
        <v>Skriv Projektnummer! - Skriv Projektnavn!</v>
      </c>
      <c r="D2" s="77" t="s">
        <v>592</v>
      </c>
      <c r="E2" s="34" t="str">
        <f>(Kontroloversigt!$E$33)</f>
        <v>Skriv Projektnummer!_M06_C10_KPLA-U_BTÆT</v>
      </c>
      <c r="F2" s="34"/>
      <c r="G2" s="82"/>
      <c r="H2" s="18"/>
      <c r="I2" s="18"/>
      <c r="J2" s="18"/>
      <c r="K2" s="18"/>
      <c r="L2" s="18"/>
      <c r="M2" s="18"/>
      <c r="N2" s="18"/>
      <c r="O2" s="18"/>
    </row>
    <row r="3" spans="1:15" x14ac:dyDescent="0.25">
      <c r="A3" s="24" t="s">
        <v>588</v>
      </c>
      <c r="B3" s="34"/>
      <c r="C3" s="34" t="str">
        <f>(Kontroloversigt!$B$3)</f>
        <v>Skriv Adresse!</v>
      </c>
      <c r="D3" s="28" t="s">
        <v>331</v>
      </c>
      <c r="E3" s="78" t="str">
        <f>(Kontroloversigt!$B$33)</f>
        <v>Brandtætning af installationsgennemføringer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78"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78"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(Kontroloversigt!$H$33)</f>
        <v>#N/A</v>
      </c>
      <c r="F10" s="83"/>
      <c r="G10" s="85"/>
      <c r="H10" s="18"/>
      <c r="I10" s="18"/>
      <c r="J10" s="18"/>
      <c r="K10" s="18"/>
      <c r="L10" s="18"/>
      <c r="M10" s="18"/>
      <c r="N10" s="18"/>
      <c r="O10" s="18"/>
    </row>
    <row r="11" spans="1:15" ht="15.75" customHeight="1" x14ac:dyDescent="0.25">
      <c r="A11" s="430"/>
      <c r="B11" s="431"/>
      <c r="C11" s="10"/>
      <c r="D11" s="22"/>
      <c r="E11" s="22"/>
      <c r="F11" s="22"/>
      <c r="G11" s="23"/>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30" x14ac:dyDescent="0.25">
      <c r="A13" s="6" t="s">
        <v>78</v>
      </c>
      <c r="B13" s="111" t="s">
        <v>79</v>
      </c>
      <c r="C13" s="111" t="s">
        <v>80</v>
      </c>
      <c r="D13" s="7" t="s">
        <v>81</v>
      </c>
      <c r="E13" s="111" t="s">
        <v>82</v>
      </c>
      <c r="F13" s="7" t="s">
        <v>83</v>
      </c>
      <c r="G13" s="7" t="s">
        <v>66</v>
      </c>
      <c r="H13" s="18"/>
      <c r="I13" s="18"/>
      <c r="J13" s="18"/>
      <c r="K13" s="18"/>
      <c r="L13" s="18"/>
      <c r="M13" s="18"/>
      <c r="N13" s="18"/>
      <c r="O13" s="18"/>
    </row>
    <row r="14" spans="1:15" ht="19.7" customHeight="1" x14ac:dyDescent="0.25">
      <c r="A14" s="89" t="s">
        <v>447</v>
      </c>
      <c r="B14" s="109"/>
      <c r="C14" s="109"/>
      <c r="D14" s="110"/>
      <c r="E14" s="109"/>
      <c r="F14" s="110"/>
      <c r="G14" s="110"/>
      <c r="H14" s="18"/>
      <c r="I14" s="18"/>
      <c r="J14" s="18"/>
      <c r="K14" s="18"/>
      <c r="L14" s="18"/>
      <c r="M14" s="18"/>
      <c r="N14" s="18"/>
      <c r="O14" s="18"/>
    </row>
    <row r="15" spans="1:15" ht="38.25" x14ac:dyDescent="0.25">
      <c r="A15" s="45" t="s">
        <v>314</v>
      </c>
      <c r="B15" s="42" t="s">
        <v>543</v>
      </c>
      <c r="C15" s="42" t="s">
        <v>315</v>
      </c>
      <c r="D15" s="44" t="s">
        <v>210</v>
      </c>
      <c r="E15" s="44" t="s">
        <v>211</v>
      </c>
      <c r="F15" s="44" t="s">
        <v>228</v>
      </c>
      <c r="G15" s="44" t="s">
        <v>99</v>
      </c>
      <c r="H15" s="18"/>
      <c r="I15" s="18"/>
      <c r="J15" s="18"/>
      <c r="K15" s="18"/>
      <c r="L15" s="18"/>
      <c r="M15" s="18"/>
      <c r="N15" s="18"/>
      <c r="O15" s="18"/>
    </row>
    <row r="16" spans="1:15" ht="38.25" x14ac:dyDescent="0.25">
      <c r="A16" s="45" t="s">
        <v>316</v>
      </c>
      <c r="B16" s="42" t="s">
        <v>544</v>
      </c>
      <c r="C16" s="42" t="s">
        <v>317</v>
      </c>
      <c r="D16" s="44" t="s">
        <v>210</v>
      </c>
      <c r="E16" s="44" t="s">
        <v>211</v>
      </c>
      <c r="F16" s="44" t="s">
        <v>228</v>
      </c>
      <c r="G16" s="44" t="s">
        <v>99</v>
      </c>
      <c r="H16" s="18"/>
      <c r="I16" s="18"/>
      <c r="J16" s="18"/>
      <c r="K16" s="18"/>
      <c r="L16" s="18"/>
      <c r="M16" s="18"/>
      <c r="N16" s="18"/>
      <c r="O16" s="18"/>
    </row>
    <row r="17" spans="1:15" ht="25.5" x14ac:dyDescent="0.25">
      <c r="A17" s="45" t="s">
        <v>318</v>
      </c>
      <c r="B17" s="42" t="s">
        <v>431</v>
      </c>
      <c r="C17" s="42" t="s">
        <v>319</v>
      </c>
      <c r="D17" s="44" t="s">
        <v>210</v>
      </c>
      <c r="E17" s="44" t="s">
        <v>103</v>
      </c>
      <c r="F17" s="44" t="s">
        <v>228</v>
      </c>
      <c r="G17" s="44" t="s">
        <v>99</v>
      </c>
      <c r="H17" s="18"/>
      <c r="I17" s="18"/>
      <c r="J17" s="18"/>
      <c r="K17" s="18"/>
      <c r="L17" s="18"/>
      <c r="M17" s="18"/>
      <c r="N17" s="18"/>
      <c r="O17" s="18"/>
    </row>
    <row r="18" spans="1:15" ht="25.5" x14ac:dyDescent="0.25">
      <c r="A18" s="45" t="s">
        <v>320</v>
      </c>
      <c r="B18" s="42" t="s">
        <v>321</v>
      </c>
      <c r="C18" s="42" t="s">
        <v>322</v>
      </c>
      <c r="D18" s="44" t="s">
        <v>210</v>
      </c>
      <c r="E18" s="44" t="s">
        <v>211</v>
      </c>
      <c r="F18" s="44" t="s">
        <v>228</v>
      </c>
      <c r="G18" s="44" t="s">
        <v>88</v>
      </c>
      <c r="H18" s="18"/>
      <c r="I18" s="18"/>
      <c r="J18" s="18"/>
      <c r="K18" s="18"/>
      <c r="L18" s="18"/>
      <c r="M18" s="18"/>
      <c r="N18" s="18"/>
      <c r="O18" s="18"/>
    </row>
    <row r="19" spans="1:15" ht="38.25" x14ac:dyDescent="0.25">
      <c r="A19" s="45" t="s">
        <v>323</v>
      </c>
      <c r="B19" s="42" t="s">
        <v>324</v>
      </c>
      <c r="C19" s="42" t="s">
        <v>325</v>
      </c>
      <c r="D19" s="44" t="s">
        <v>210</v>
      </c>
      <c r="E19" s="44" t="s">
        <v>103</v>
      </c>
      <c r="F19" s="44" t="s">
        <v>228</v>
      </c>
      <c r="G19" s="44" t="s">
        <v>88</v>
      </c>
      <c r="H19" s="18"/>
      <c r="I19" s="18"/>
      <c r="J19" s="18"/>
      <c r="K19" s="18"/>
      <c r="L19" s="18"/>
      <c r="M19" s="18"/>
      <c r="N19" s="18"/>
      <c r="O19" s="18"/>
    </row>
    <row r="20" spans="1:15" ht="19.7" customHeight="1" x14ac:dyDescent="0.25">
      <c r="A20" s="89" t="s">
        <v>441</v>
      </c>
      <c r="B20" s="90"/>
      <c r="C20" s="91"/>
      <c r="D20" s="91"/>
      <c r="E20" s="92"/>
      <c r="F20" s="93"/>
      <c r="G20" s="94"/>
    </row>
    <row r="21" spans="1:15" x14ac:dyDescent="0.25">
      <c r="A21" s="37" t="s">
        <v>545</v>
      </c>
      <c r="B21" s="40"/>
      <c r="C21" s="37"/>
      <c r="D21" s="40"/>
      <c r="E21" s="39"/>
      <c r="F21" s="45"/>
      <c r="G21" s="44"/>
    </row>
    <row r="22" spans="1:15" x14ac:dyDescent="0.25">
      <c r="A22" s="37" t="s">
        <v>546</v>
      </c>
      <c r="B22" s="95"/>
      <c r="C22" s="95"/>
      <c r="D22" s="95"/>
      <c r="E22" s="95"/>
      <c r="F22" s="100"/>
      <c r="G22" s="95"/>
    </row>
    <row r="23" spans="1:15" x14ac:dyDescent="0.25">
      <c r="A23" s="37" t="s">
        <v>547</v>
      </c>
      <c r="B23" s="95"/>
      <c r="C23" s="95"/>
      <c r="D23" s="95"/>
      <c r="E23" s="95"/>
      <c r="F23" s="95"/>
      <c r="G23" s="95"/>
    </row>
    <row r="24" spans="1:15" x14ac:dyDescent="0.25">
      <c r="A24" s="37" t="s">
        <v>548</v>
      </c>
      <c r="B24" s="95"/>
      <c r="C24" s="95"/>
      <c r="D24" s="95"/>
      <c r="E24" s="95"/>
      <c r="F24" s="95"/>
      <c r="G24" s="95"/>
    </row>
    <row r="25" spans="1:15" x14ac:dyDescent="0.25">
      <c r="A25" s="37" t="s">
        <v>549</v>
      </c>
      <c r="B25" s="95"/>
      <c r="C25" s="95"/>
      <c r="D25" s="95"/>
      <c r="E25" s="95"/>
      <c r="F25" s="100"/>
      <c r="G25" s="95"/>
    </row>
  </sheetData>
  <mergeCells count="1">
    <mergeCell ref="A11:B11"/>
  </mergeCells>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BC9D-6682-4A59-BDF6-4234C1B099C3}">
  <sheetPr>
    <tabColor theme="1"/>
  </sheetPr>
  <dimension ref="A1:O22"/>
  <sheetViews>
    <sheetView view="pageLayout" zoomScaleNormal="100" workbookViewId="0">
      <selection activeCell="B2" sqref="B2"/>
    </sheetView>
  </sheetViews>
  <sheetFormatPr defaultColWidth="11.125" defaultRowHeight="15" x14ac:dyDescent="0.25"/>
  <cols>
    <col min="1" max="1" width="7.375" style="2" customWidth="1"/>
    <col min="2" max="2" width="27.875" style="2" customWidth="1"/>
    <col min="3" max="3" width="68" style="2" customWidth="1"/>
    <col min="4" max="7" width="19.5" style="2" customWidth="1"/>
    <col min="8" max="16384" width="11.125" style="2"/>
  </cols>
  <sheetData>
    <row r="1" spans="1:15" s="9" customFormat="1" ht="21" customHeight="1" x14ac:dyDescent="0.25">
      <c r="A1" s="394" t="str">
        <f>(Forside!$A$1)</f>
        <v>BRANDTEKNISK KONTROLPLAN FOR UDFØRELSE AF BRANDSIKRINGSTILTAG</v>
      </c>
      <c r="B1" s="395"/>
      <c r="C1" s="395"/>
      <c r="D1" s="396" t="str">
        <f>(Kontroloversigt!$B$34)</f>
        <v>Rør- og kabelinstallationer</v>
      </c>
      <c r="E1" s="396"/>
      <c r="F1" s="396"/>
      <c r="G1" s="397" t="str">
        <f>(Kontroloversigt!$A$34)</f>
        <v>RØR</v>
      </c>
      <c r="H1" s="241"/>
      <c r="I1" s="241"/>
      <c r="J1" s="241"/>
      <c r="K1" s="241"/>
    </row>
    <row r="2" spans="1:15" x14ac:dyDescent="0.25">
      <c r="A2" s="24" t="s">
        <v>589</v>
      </c>
      <c r="B2" s="34"/>
      <c r="C2" s="34" t="str">
        <f>_xlfn.CONCAT(Forside!B2," ","-"," ",Forside!C2)</f>
        <v>Skriv Projektnummer! - Skriv Projektnavn!</v>
      </c>
      <c r="D2" s="77" t="s">
        <v>592</v>
      </c>
      <c r="E2" s="34" t="str">
        <f>(Kontroloversigt!$E$34)</f>
        <v>Skriv Projektnummer!_M06_C10_KPLA-U_RØR</v>
      </c>
      <c r="F2" s="34"/>
      <c r="G2" s="82"/>
      <c r="H2" s="18"/>
      <c r="I2" s="18"/>
      <c r="J2" s="18"/>
      <c r="K2" s="18"/>
      <c r="L2" s="18"/>
      <c r="M2" s="18"/>
      <c r="N2" s="18"/>
      <c r="O2" s="18"/>
    </row>
    <row r="3" spans="1:15" x14ac:dyDescent="0.25">
      <c r="A3" s="24" t="s">
        <v>588</v>
      </c>
      <c r="B3" s="34"/>
      <c r="C3" s="34" t="str">
        <f>(Kontroloversigt!$B$3)</f>
        <v>Skriv Adresse!</v>
      </c>
      <c r="D3" s="28" t="s">
        <v>331</v>
      </c>
      <c r="E3" s="78" t="str">
        <f>(Kontroloversigt!$B$34)</f>
        <v>Rør- og kabelinstallationer</v>
      </c>
      <c r="F3" s="78"/>
      <c r="G3" s="82"/>
      <c r="H3" s="18"/>
      <c r="I3" s="18"/>
      <c r="J3" s="18"/>
      <c r="K3" s="18"/>
      <c r="L3" s="18"/>
      <c r="M3" s="18"/>
      <c r="N3" s="18"/>
      <c r="O3" s="18"/>
    </row>
    <row r="4" spans="1:15" x14ac:dyDescent="0.25">
      <c r="A4" s="24" t="s">
        <v>606</v>
      </c>
      <c r="B4" s="34"/>
      <c r="C4" s="34" t="str">
        <f>(Kontroloversigt!$B$4)</f>
        <v>Skriv Matrikel!</v>
      </c>
      <c r="D4" s="34"/>
      <c r="E4" s="34"/>
      <c r="F4" s="34"/>
      <c r="G4" s="82"/>
      <c r="H4" s="18"/>
      <c r="I4" s="18"/>
      <c r="J4" s="18"/>
      <c r="K4" s="18"/>
      <c r="L4" s="18"/>
      <c r="M4" s="18"/>
      <c r="N4" s="18"/>
      <c r="O4" s="18"/>
    </row>
    <row r="5" spans="1:15" x14ac:dyDescent="0.25">
      <c r="A5" s="179"/>
      <c r="B5" s="34"/>
      <c r="C5" s="34"/>
      <c r="D5" s="180"/>
      <c r="E5" s="181"/>
      <c r="F5" s="78"/>
      <c r="G5" s="82"/>
      <c r="H5" s="18"/>
      <c r="I5" s="18"/>
      <c r="J5" s="18"/>
      <c r="K5" s="18"/>
      <c r="L5" s="18"/>
      <c r="M5" s="18"/>
      <c r="N5" s="18"/>
      <c r="O5" s="18"/>
    </row>
    <row r="6" spans="1:15" x14ac:dyDescent="0.25">
      <c r="A6" s="24" t="s">
        <v>591</v>
      </c>
      <c r="B6" s="34"/>
      <c r="C6" s="34" t="str">
        <f>(Forside!$G$2)</f>
        <v>Skriv udarbejdende! Initialer, Navn, Firma</v>
      </c>
      <c r="D6" s="34"/>
      <c r="E6" s="34"/>
      <c r="F6" s="34"/>
      <c r="G6" s="82"/>
      <c r="H6" s="18"/>
      <c r="I6" s="18"/>
      <c r="J6" s="18"/>
      <c r="K6" s="18"/>
      <c r="L6" s="18"/>
      <c r="M6" s="18"/>
      <c r="N6" s="18"/>
      <c r="O6" s="18"/>
    </row>
    <row r="7" spans="1:15" x14ac:dyDescent="0.25">
      <c r="A7" s="24" t="s">
        <v>590</v>
      </c>
      <c r="B7" s="34"/>
      <c r="C7" s="78" t="str">
        <f>(Forside!$G$3)</f>
        <v>Skriv kontrollant! Initialer, Navn, Firma</v>
      </c>
      <c r="D7" s="77" t="s">
        <v>334</v>
      </c>
      <c r="E7" s="175" t="s">
        <v>75</v>
      </c>
      <c r="F7" s="175"/>
      <c r="G7" s="82"/>
      <c r="H7" s="18"/>
      <c r="I7" s="18"/>
      <c r="J7" s="18"/>
      <c r="K7" s="18"/>
      <c r="L7" s="18"/>
      <c r="M7" s="18"/>
      <c r="N7" s="18"/>
      <c r="O7" s="18"/>
    </row>
    <row r="8" spans="1:15" x14ac:dyDescent="0.25">
      <c r="A8" s="172" t="s">
        <v>600</v>
      </c>
      <c r="B8" s="34"/>
      <c r="C8" s="175" t="str">
        <f>(Kontroloversigt!$J$12)</f>
        <v>DD-MM-ÅÅÅÅ</v>
      </c>
      <c r="D8" s="77" t="s">
        <v>336</v>
      </c>
      <c r="E8" s="78" t="s">
        <v>76</v>
      </c>
      <c r="F8" s="78"/>
      <c r="G8" s="82"/>
      <c r="H8" s="18"/>
      <c r="I8" s="18"/>
      <c r="J8" s="18"/>
      <c r="K8" s="18"/>
      <c r="L8" s="18"/>
      <c r="M8" s="18"/>
      <c r="N8" s="18"/>
      <c r="O8" s="18"/>
    </row>
    <row r="9" spans="1:15" x14ac:dyDescent="0.25">
      <c r="A9" s="182" t="s">
        <v>601</v>
      </c>
      <c r="B9" s="34"/>
      <c r="C9" s="78">
        <f>(Kontroloversigt!$K$12)</f>
        <v>1</v>
      </c>
      <c r="D9" s="77" t="s">
        <v>338</v>
      </c>
      <c r="E9" s="175" t="b">
        <f>(Kontroloversigt!$G$6)</f>
        <v>0</v>
      </c>
      <c r="F9" s="78"/>
      <c r="G9" s="82"/>
      <c r="H9" s="18"/>
      <c r="I9" s="18"/>
      <c r="J9" s="18"/>
      <c r="K9" s="18"/>
      <c r="L9" s="18"/>
      <c r="M9" s="18"/>
      <c r="N9" s="18"/>
      <c r="O9" s="18"/>
    </row>
    <row r="10" spans="1:15" x14ac:dyDescent="0.25">
      <c r="A10" s="188" t="s">
        <v>602</v>
      </c>
      <c r="B10" s="83"/>
      <c r="C10" s="187" t="str">
        <f>(Kontroloversigt!$L$12)</f>
        <v>-</v>
      </c>
      <c r="D10" s="189" t="s">
        <v>595</v>
      </c>
      <c r="E10" s="171" t="e">
        <f>(Kontroloversigt!$H$34)</f>
        <v>#N/A</v>
      </c>
      <c r="F10" s="83"/>
      <c r="G10" s="85"/>
      <c r="H10" s="18"/>
      <c r="I10" s="18"/>
      <c r="J10" s="18"/>
      <c r="K10" s="18"/>
      <c r="L10" s="18"/>
      <c r="M10" s="18"/>
      <c r="N10" s="18"/>
      <c r="O10" s="18"/>
    </row>
    <row r="11" spans="1:15" x14ac:dyDescent="0.25">
      <c r="A11" s="5"/>
      <c r="B11" s="1"/>
      <c r="C11" s="3"/>
      <c r="D11" s="18"/>
      <c r="E11" s="18"/>
      <c r="F11" s="18"/>
      <c r="G11" s="18"/>
      <c r="H11" s="18"/>
      <c r="I11" s="18"/>
      <c r="J11" s="18"/>
      <c r="K11" s="18"/>
      <c r="L11" s="18"/>
      <c r="M11" s="18"/>
      <c r="N11" s="18"/>
      <c r="O11" s="18"/>
    </row>
    <row r="12" spans="1:15" x14ac:dyDescent="0.25">
      <c r="A12" s="252" t="s">
        <v>77</v>
      </c>
      <c r="B12" s="253"/>
      <c r="C12" s="254"/>
      <c r="D12" s="254"/>
      <c r="E12" s="254"/>
      <c r="F12" s="254"/>
      <c r="G12" s="255"/>
      <c r="H12" s="18"/>
      <c r="I12" s="18"/>
      <c r="J12" s="18"/>
      <c r="K12" s="18"/>
      <c r="L12" s="18"/>
      <c r="M12" s="18"/>
      <c r="N12" s="18"/>
      <c r="O12" s="18"/>
    </row>
    <row r="13" spans="1:15" ht="26.25" x14ac:dyDescent="0.25">
      <c r="A13" s="35" t="s">
        <v>78</v>
      </c>
      <c r="B13" s="112" t="s">
        <v>79</v>
      </c>
      <c r="C13" s="112" t="s">
        <v>80</v>
      </c>
      <c r="D13" s="112" t="s">
        <v>326</v>
      </c>
      <c r="E13" s="112" t="s">
        <v>82</v>
      </c>
      <c r="F13" s="36" t="s">
        <v>83</v>
      </c>
      <c r="G13" s="36" t="s">
        <v>66</v>
      </c>
      <c r="H13" s="18"/>
      <c r="I13" s="18"/>
      <c r="J13" s="18"/>
      <c r="K13" s="18"/>
      <c r="L13" s="18"/>
      <c r="M13" s="18"/>
      <c r="N13" s="18"/>
      <c r="O13" s="18"/>
    </row>
    <row r="14" spans="1:15" ht="19.7" customHeight="1" x14ac:dyDescent="0.25">
      <c r="A14" s="89" t="s">
        <v>447</v>
      </c>
      <c r="B14" s="96"/>
      <c r="C14" s="96"/>
      <c r="D14" s="96"/>
      <c r="E14" s="96"/>
      <c r="F14" s="97"/>
      <c r="G14" s="97"/>
      <c r="H14" s="18"/>
      <c r="I14" s="18"/>
      <c r="J14" s="18"/>
      <c r="K14" s="18"/>
      <c r="L14" s="18"/>
      <c r="M14" s="18"/>
      <c r="N14" s="18"/>
      <c r="O14" s="18"/>
    </row>
    <row r="15" spans="1:15" x14ac:dyDescent="0.25">
      <c r="A15" s="101" t="s">
        <v>327</v>
      </c>
      <c r="B15" s="42" t="s">
        <v>550</v>
      </c>
      <c r="C15" s="42" t="s">
        <v>328</v>
      </c>
      <c r="D15" s="44" t="s">
        <v>102</v>
      </c>
      <c r="E15" s="44" t="s">
        <v>225</v>
      </c>
      <c r="F15" s="45" t="s">
        <v>87</v>
      </c>
      <c r="G15" s="108" t="s">
        <v>120</v>
      </c>
      <c r="H15" s="18"/>
      <c r="I15" s="18"/>
      <c r="J15" s="18"/>
      <c r="K15" s="18"/>
      <c r="L15" s="18"/>
      <c r="M15" s="18"/>
      <c r="N15" s="18"/>
      <c r="O15" s="18"/>
    </row>
    <row r="16" spans="1:15" ht="25.5" x14ac:dyDescent="0.25">
      <c r="A16" s="101" t="s">
        <v>329</v>
      </c>
      <c r="B16" s="42" t="s">
        <v>551</v>
      </c>
      <c r="C16" s="42" t="s">
        <v>330</v>
      </c>
      <c r="D16" s="44" t="s">
        <v>102</v>
      </c>
      <c r="E16" s="44" t="s">
        <v>225</v>
      </c>
      <c r="F16" s="45" t="s">
        <v>87</v>
      </c>
      <c r="G16" s="108" t="s">
        <v>120</v>
      </c>
    </row>
    <row r="17" spans="1:7" ht="19.7" customHeight="1" x14ac:dyDescent="0.25">
      <c r="A17" s="89" t="s">
        <v>441</v>
      </c>
      <c r="B17" s="90"/>
      <c r="C17" s="91"/>
      <c r="D17" s="91"/>
      <c r="E17" s="92"/>
      <c r="F17" s="93"/>
      <c r="G17" s="94"/>
    </row>
    <row r="18" spans="1:7" x14ac:dyDescent="0.25">
      <c r="A18" s="37" t="s">
        <v>552</v>
      </c>
      <c r="B18" s="40"/>
      <c r="C18" s="37"/>
      <c r="D18" s="40"/>
      <c r="E18" s="39"/>
      <c r="F18" s="45"/>
      <c r="G18" s="44"/>
    </row>
    <row r="19" spans="1:7" x14ac:dyDescent="0.25">
      <c r="A19" s="37" t="s">
        <v>553</v>
      </c>
      <c r="B19" s="95"/>
      <c r="C19" s="95"/>
      <c r="D19" s="95"/>
      <c r="E19" s="95"/>
      <c r="F19" s="100"/>
      <c r="G19" s="95"/>
    </row>
    <row r="20" spans="1:7" x14ac:dyDescent="0.25">
      <c r="A20" s="37" t="s">
        <v>554</v>
      </c>
      <c r="B20" s="95"/>
      <c r="C20" s="95"/>
      <c r="D20" s="95"/>
      <c r="E20" s="95"/>
      <c r="F20" s="95"/>
      <c r="G20" s="95"/>
    </row>
    <row r="21" spans="1:7" x14ac:dyDescent="0.25">
      <c r="A21" s="37" t="s">
        <v>555</v>
      </c>
      <c r="B21" s="95"/>
      <c r="C21" s="95"/>
      <c r="D21" s="95"/>
      <c r="E21" s="95"/>
      <c r="F21" s="95"/>
      <c r="G21" s="95"/>
    </row>
    <row r="22" spans="1:7" x14ac:dyDescent="0.25">
      <c r="A22" s="37" t="s">
        <v>556</v>
      </c>
      <c r="B22" s="95"/>
      <c r="C22" s="95"/>
      <c r="D22" s="95"/>
      <c r="E22" s="95"/>
      <c r="F22" s="100"/>
      <c r="G22" s="95"/>
    </row>
  </sheetData>
  <phoneticPr fontId="7" type="noConversion"/>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991D-B841-473C-8730-A6AB64115758}">
  <sheetPr>
    <tabColor rgb="FFFF0000"/>
  </sheetPr>
  <dimension ref="A1:AG42"/>
  <sheetViews>
    <sheetView showRuler="0" view="pageLayout" zoomScaleNormal="100" zoomScaleSheetLayoutView="100" workbookViewId="0">
      <selection activeCell="B2" sqref="B2"/>
    </sheetView>
  </sheetViews>
  <sheetFormatPr defaultColWidth="11.125" defaultRowHeight="15" x14ac:dyDescent="0.25"/>
  <cols>
    <col min="1" max="1" width="7.375" style="16" customWidth="1"/>
    <col min="2" max="3" width="15" style="16" customWidth="1"/>
    <col min="4" max="4" width="0.875" style="16" customWidth="1"/>
    <col min="5" max="20" width="4.25" style="16" customWidth="1"/>
    <col min="21" max="21" width="0.875" style="16" customWidth="1"/>
    <col min="22" max="26" width="4.25" style="16" customWidth="1"/>
    <col min="27" max="27" width="0.875" style="16" customWidth="1"/>
    <col min="28" max="28" width="9.375" style="16" customWidth="1"/>
    <col min="29" max="29" width="5.875" style="16" customWidth="1"/>
    <col min="30" max="30" width="5.375" style="16" customWidth="1"/>
    <col min="31" max="31" width="16.125" style="16" customWidth="1"/>
    <col min="32" max="32" width="11.125" style="16" customWidth="1"/>
    <col min="33" max="33" width="11.375" style="16" customWidth="1"/>
    <col min="34" max="16384" width="11.125" style="16"/>
  </cols>
  <sheetData>
    <row r="1" spans="1:33" s="9" customFormat="1" ht="22.5" customHeight="1" x14ac:dyDescent="0.25">
      <c r="A1" s="370" t="s">
        <v>663</v>
      </c>
      <c r="B1" s="371"/>
      <c r="C1" s="371"/>
      <c r="D1" s="371"/>
      <c r="E1" s="372"/>
      <c r="F1" s="372"/>
      <c r="G1" s="372"/>
      <c r="H1" s="372"/>
      <c r="I1" s="371"/>
      <c r="J1" s="372"/>
      <c r="K1" s="373"/>
      <c r="L1" s="374"/>
      <c r="M1" s="374"/>
      <c r="N1" s="374"/>
      <c r="O1" s="374"/>
      <c r="P1" s="374"/>
      <c r="Q1" s="374"/>
      <c r="R1" s="374"/>
      <c r="S1" s="374"/>
      <c r="T1" s="374"/>
      <c r="U1" s="374"/>
      <c r="V1" s="374"/>
      <c r="W1" s="374"/>
      <c r="X1" s="374"/>
      <c r="Y1" s="374"/>
      <c r="Z1" s="374"/>
      <c r="AA1" s="374"/>
      <c r="AB1" s="375" t="s">
        <v>440</v>
      </c>
      <c r="AC1" s="376"/>
      <c r="AD1" s="376"/>
      <c r="AE1" s="376"/>
      <c r="AF1" s="376"/>
      <c r="AG1" s="377" t="s">
        <v>439</v>
      </c>
    </row>
    <row r="2" spans="1:33" ht="14.25" customHeight="1" x14ac:dyDescent="0.25">
      <c r="A2" s="378" t="s">
        <v>589</v>
      </c>
      <c r="B2" s="379"/>
      <c r="C2" s="380" t="s">
        <v>724</v>
      </c>
      <c r="D2" s="381"/>
      <c r="E2" s="382"/>
      <c r="F2" s="382"/>
      <c r="G2" s="382"/>
      <c r="H2" s="382"/>
      <c r="I2" s="382"/>
      <c r="J2" s="382"/>
      <c r="K2" s="382"/>
      <c r="L2" s="382"/>
      <c r="M2" s="382"/>
      <c r="N2" s="382"/>
      <c r="O2" s="382"/>
      <c r="P2" s="382"/>
      <c r="Q2" s="382"/>
      <c r="R2" s="382"/>
      <c r="S2" s="382"/>
      <c r="T2" s="382"/>
      <c r="U2" s="382"/>
      <c r="V2" s="382"/>
      <c r="W2" s="382"/>
      <c r="X2" s="382"/>
      <c r="Y2" s="382"/>
      <c r="Z2" s="382"/>
      <c r="AA2" s="382"/>
      <c r="AB2" s="440" t="s">
        <v>607</v>
      </c>
      <c r="AC2" s="440"/>
      <c r="AD2" s="440"/>
      <c r="AE2" s="441" t="s">
        <v>661</v>
      </c>
      <c r="AF2" s="441"/>
      <c r="AG2" s="442"/>
    </row>
    <row r="3" spans="1:33" ht="14.25" customHeight="1" x14ac:dyDescent="0.25">
      <c r="A3" s="119" t="s">
        <v>588</v>
      </c>
      <c r="B3" s="25"/>
      <c r="C3" s="297" t="s">
        <v>640</v>
      </c>
      <c r="D3" s="121"/>
      <c r="E3" s="113"/>
      <c r="F3" s="113"/>
      <c r="G3" s="113"/>
      <c r="H3" s="113"/>
      <c r="I3" s="113"/>
      <c r="J3" s="113"/>
      <c r="K3" s="113"/>
      <c r="L3" s="113"/>
      <c r="M3" s="113"/>
      <c r="N3" s="113"/>
      <c r="O3" s="113"/>
      <c r="P3" s="113"/>
      <c r="Q3" s="113"/>
      <c r="R3" s="113"/>
      <c r="S3" s="113"/>
      <c r="T3" s="113"/>
      <c r="U3" s="113"/>
      <c r="V3" s="113"/>
      <c r="W3" s="113"/>
      <c r="X3" s="113"/>
      <c r="Y3" s="113"/>
      <c r="Z3" s="113"/>
      <c r="AA3" s="113"/>
      <c r="AB3" s="295" t="s">
        <v>331</v>
      </c>
      <c r="AC3" s="294"/>
      <c r="AD3" s="293"/>
      <c r="AE3" s="301" t="s">
        <v>440</v>
      </c>
      <c r="AF3" s="303"/>
      <c r="AG3" s="304"/>
    </row>
    <row r="4" spans="1:33" ht="14.25" customHeight="1" x14ac:dyDescent="0.25">
      <c r="A4" s="119" t="s">
        <v>606</v>
      </c>
      <c r="B4" s="25"/>
      <c r="C4" s="298" t="s">
        <v>641</v>
      </c>
      <c r="D4" s="120"/>
      <c r="E4" s="113"/>
      <c r="F4" s="113"/>
      <c r="G4" s="113"/>
      <c r="H4" s="113"/>
      <c r="I4" s="113"/>
      <c r="J4" s="113"/>
      <c r="K4" s="113"/>
      <c r="L4" s="113"/>
      <c r="M4" s="113"/>
      <c r="N4" s="113"/>
      <c r="O4" s="113"/>
      <c r="P4" s="113"/>
      <c r="Q4" s="113"/>
      <c r="R4" s="113"/>
      <c r="S4" s="113"/>
      <c r="T4" s="113"/>
      <c r="U4" s="113"/>
      <c r="V4" s="113"/>
      <c r="W4" s="113"/>
      <c r="X4" s="113"/>
      <c r="Y4" s="113"/>
      <c r="Z4" s="113"/>
      <c r="AA4" s="113"/>
      <c r="AB4" s="296" t="s">
        <v>608</v>
      </c>
      <c r="AC4" s="294"/>
      <c r="AD4" s="293"/>
      <c r="AE4" s="301" t="s">
        <v>332</v>
      </c>
      <c r="AF4" s="301"/>
      <c r="AG4" s="304"/>
    </row>
    <row r="5" spans="1:33" ht="14.25" customHeight="1" x14ac:dyDescent="0.25">
      <c r="A5" s="122"/>
      <c r="B5" s="123"/>
      <c r="C5" s="123"/>
      <c r="D5" s="123"/>
      <c r="E5" s="113"/>
      <c r="F5" s="113"/>
      <c r="G5" s="113"/>
      <c r="H5" s="113"/>
      <c r="I5" s="113"/>
      <c r="J5" s="113"/>
      <c r="K5" s="113"/>
      <c r="L5" s="113"/>
      <c r="M5" s="113"/>
      <c r="N5" s="113"/>
      <c r="O5" s="113"/>
      <c r="P5" s="113"/>
      <c r="Q5" s="113"/>
      <c r="R5" s="113"/>
      <c r="S5" s="113"/>
      <c r="T5" s="113"/>
      <c r="U5" s="113"/>
      <c r="V5" s="113"/>
      <c r="W5" s="113"/>
      <c r="X5" s="113"/>
      <c r="Y5" s="113"/>
      <c r="Z5" s="113"/>
      <c r="AA5" s="113"/>
      <c r="AB5" s="294" t="s">
        <v>449</v>
      </c>
      <c r="AC5" s="294"/>
      <c r="AD5" s="294"/>
      <c r="AE5" s="303"/>
      <c r="AF5" s="303"/>
      <c r="AG5" s="304"/>
    </row>
    <row r="6" spans="1:33" ht="14.25" customHeight="1" x14ac:dyDescent="0.25">
      <c r="A6" s="122" t="s">
        <v>596</v>
      </c>
      <c r="B6" s="26"/>
      <c r="C6" s="447"/>
      <c r="D6" s="447"/>
      <c r="E6" s="447"/>
      <c r="F6" s="447"/>
      <c r="G6" s="113"/>
      <c r="H6" s="113"/>
      <c r="I6" s="148" t="s">
        <v>334</v>
      </c>
      <c r="J6" s="113"/>
      <c r="K6" s="149"/>
      <c r="L6" s="149"/>
      <c r="M6" s="301" t="s">
        <v>75</v>
      </c>
      <c r="N6" s="294"/>
      <c r="O6" s="113"/>
      <c r="P6" s="113"/>
      <c r="Q6" s="113"/>
      <c r="R6" s="113"/>
      <c r="S6" s="113"/>
      <c r="T6" s="113"/>
      <c r="U6" s="113"/>
      <c r="V6" s="113"/>
      <c r="W6" s="113"/>
      <c r="X6" s="113"/>
      <c r="Y6" s="113"/>
      <c r="Z6" s="113"/>
      <c r="AA6" s="113"/>
      <c r="AB6" s="443" t="s">
        <v>609</v>
      </c>
      <c r="AC6" s="443"/>
      <c r="AD6" s="443"/>
      <c r="AE6" s="444" t="s">
        <v>335</v>
      </c>
      <c r="AF6" s="445"/>
      <c r="AG6" s="446"/>
    </row>
    <row r="7" spans="1:33" ht="14.25" customHeight="1" x14ac:dyDescent="0.25">
      <c r="A7" s="124" t="s">
        <v>333</v>
      </c>
      <c r="B7" s="26"/>
      <c r="C7" s="299" t="s">
        <v>642</v>
      </c>
      <c r="D7" s="114"/>
      <c r="E7" s="113"/>
      <c r="F7" s="113"/>
      <c r="G7" s="113"/>
      <c r="H7" s="113"/>
      <c r="I7" s="148" t="s">
        <v>336</v>
      </c>
      <c r="J7" s="113"/>
      <c r="K7" s="149"/>
      <c r="L7" s="149"/>
      <c r="M7" s="301" t="s">
        <v>557</v>
      </c>
      <c r="N7" s="294"/>
      <c r="O7" s="113"/>
      <c r="P7" s="113"/>
      <c r="Q7" s="113"/>
      <c r="R7" s="113"/>
      <c r="S7" s="113"/>
      <c r="T7" s="113"/>
      <c r="U7" s="113"/>
      <c r="V7" s="113"/>
      <c r="W7" s="113"/>
      <c r="X7" s="113"/>
      <c r="Y7" s="113"/>
      <c r="Z7" s="113"/>
      <c r="AA7" s="113"/>
      <c r="AB7" s="448" t="s">
        <v>610</v>
      </c>
      <c r="AC7" s="448"/>
      <c r="AD7" s="448"/>
      <c r="AE7" s="444" t="s">
        <v>337</v>
      </c>
      <c r="AF7" s="445"/>
      <c r="AG7" s="446"/>
    </row>
    <row r="8" spans="1:33" ht="14.25" customHeight="1" x14ac:dyDescent="0.25">
      <c r="A8" s="182" t="s">
        <v>600</v>
      </c>
      <c r="B8" s="125"/>
      <c r="C8" s="300">
        <v>45809</v>
      </c>
      <c r="D8" s="126"/>
      <c r="E8" s="113"/>
      <c r="F8" s="113"/>
      <c r="G8" s="113"/>
      <c r="H8" s="113"/>
      <c r="I8" s="148" t="s">
        <v>338</v>
      </c>
      <c r="J8" s="113"/>
      <c r="K8" s="150"/>
      <c r="L8" s="150"/>
      <c r="M8" s="302" t="s">
        <v>339</v>
      </c>
      <c r="N8" s="294"/>
      <c r="O8" s="113"/>
      <c r="P8" s="113"/>
      <c r="Q8" s="113"/>
      <c r="R8" s="113"/>
      <c r="S8" s="113"/>
      <c r="T8" s="113"/>
      <c r="U8" s="113"/>
      <c r="V8" s="113"/>
      <c r="W8" s="113"/>
      <c r="X8" s="113"/>
      <c r="Y8" s="113"/>
      <c r="Z8" s="113"/>
      <c r="AA8" s="113"/>
      <c r="AB8" s="449"/>
      <c r="AC8" s="449"/>
      <c r="AD8" s="449"/>
      <c r="AE8" s="450" t="s">
        <v>340</v>
      </c>
      <c r="AF8" s="450"/>
      <c r="AG8" s="451"/>
    </row>
    <row r="9" spans="1:33" ht="14.25" customHeight="1" x14ac:dyDescent="0.25">
      <c r="A9" s="182" t="s">
        <v>601</v>
      </c>
      <c r="B9" s="113"/>
      <c r="C9" s="298">
        <v>1</v>
      </c>
      <c r="D9" s="114"/>
      <c r="E9" s="113"/>
      <c r="F9" s="113"/>
      <c r="G9" s="113"/>
      <c r="H9" s="113"/>
      <c r="I9" s="148"/>
      <c r="J9" s="113"/>
      <c r="K9" s="150"/>
      <c r="L9" s="25"/>
      <c r="M9" s="150"/>
      <c r="N9" s="113"/>
      <c r="O9" s="113"/>
      <c r="P9" s="113"/>
      <c r="Q9" s="113"/>
      <c r="R9" s="113"/>
      <c r="S9" s="113"/>
      <c r="T9" s="113"/>
      <c r="U9" s="113"/>
      <c r="V9" s="113"/>
      <c r="W9" s="113"/>
      <c r="X9" s="113"/>
      <c r="Y9" s="113"/>
      <c r="Z9" s="113"/>
      <c r="AA9" s="113"/>
      <c r="AB9" s="458" t="s">
        <v>611</v>
      </c>
      <c r="AC9" s="458"/>
      <c r="AD9" s="458"/>
      <c r="AE9" s="450" t="s">
        <v>559</v>
      </c>
      <c r="AF9" s="450"/>
      <c r="AG9" s="451"/>
    </row>
    <row r="10" spans="1:33" ht="14.25" customHeight="1" x14ac:dyDescent="0.25">
      <c r="A10" s="127" t="s">
        <v>602</v>
      </c>
      <c r="B10" s="128"/>
      <c r="C10" s="326" t="s">
        <v>11</v>
      </c>
      <c r="D10" s="129"/>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399" t="s">
        <v>558</v>
      </c>
      <c r="AC10" s="398"/>
      <c r="AD10" s="398"/>
      <c r="AE10" s="400"/>
      <c r="AF10" s="452"/>
      <c r="AG10" s="453"/>
    </row>
    <row r="11" spans="1:33" ht="14.25" customHeight="1" x14ac:dyDescent="0.25">
      <c r="A11" s="30"/>
      <c r="B11" s="31"/>
      <c r="C11" s="32"/>
      <c r="D11" s="32"/>
      <c r="E11" s="33"/>
      <c r="F11" s="33"/>
      <c r="G11" s="33"/>
      <c r="H11" s="33"/>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3" ht="14.25" customHeight="1" x14ac:dyDescent="0.25">
      <c r="A12" s="454" t="s">
        <v>432</v>
      </c>
      <c r="B12" s="454"/>
      <c r="C12" s="454"/>
      <c r="D12" s="136"/>
      <c r="E12" s="459" t="s">
        <v>565</v>
      </c>
      <c r="F12" s="460"/>
      <c r="G12" s="460"/>
      <c r="H12" s="460"/>
      <c r="I12" s="460"/>
      <c r="J12" s="460"/>
      <c r="K12" s="460"/>
      <c r="L12" s="460"/>
      <c r="M12" s="460"/>
      <c r="N12" s="460"/>
      <c r="O12" s="460"/>
      <c r="P12" s="460"/>
      <c r="Q12" s="460"/>
      <c r="R12" s="460"/>
      <c r="S12" s="460"/>
      <c r="T12" s="461"/>
      <c r="U12" s="137"/>
      <c r="V12" s="459" t="s">
        <v>566</v>
      </c>
      <c r="W12" s="460"/>
      <c r="X12" s="460"/>
      <c r="Y12" s="460"/>
      <c r="Z12" s="461"/>
      <c r="AA12" s="137"/>
      <c r="AB12" s="455" t="s">
        <v>573</v>
      </c>
      <c r="AC12" s="455"/>
      <c r="AD12" s="455"/>
      <c r="AE12" s="455"/>
      <c r="AF12" s="456" t="s">
        <v>341</v>
      </c>
      <c r="AG12" s="457"/>
    </row>
    <row r="13" spans="1:33" ht="26.25" x14ac:dyDescent="0.25">
      <c r="A13" s="142"/>
      <c r="B13" s="143"/>
      <c r="C13" s="438" t="s">
        <v>567</v>
      </c>
      <c r="D13" s="144"/>
      <c r="E13" s="153" t="s">
        <v>515</v>
      </c>
      <c r="F13" s="153" t="s">
        <v>516</v>
      </c>
      <c r="G13" s="153" t="s">
        <v>517</v>
      </c>
      <c r="H13" s="153" t="s">
        <v>518</v>
      </c>
      <c r="I13" s="153" t="s">
        <v>519</v>
      </c>
      <c r="J13" s="153" t="s">
        <v>520</v>
      </c>
      <c r="K13" s="153" t="s">
        <v>521</v>
      </c>
      <c r="L13" s="153" t="s">
        <v>522</v>
      </c>
      <c r="M13" s="153" t="s">
        <v>523</v>
      </c>
      <c r="N13" s="153" t="s">
        <v>524</v>
      </c>
      <c r="O13" s="153"/>
      <c r="P13" s="153"/>
      <c r="Q13" s="153"/>
      <c r="R13" s="153"/>
      <c r="S13" s="153"/>
      <c r="T13" s="153"/>
      <c r="U13" s="138"/>
      <c r="V13" s="153" t="s">
        <v>526</v>
      </c>
      <c r="W13" s="153" t="s">
        <v>527</v>
      </c>
      <c r="X13" s="153" t="s">
        <v>528</v>
      </c>
      <c r="Y13" s="153" t="s">
        <v>529</v>
      </c>
      <c r="Z13" s="153" t="s">
        <v>530</v>
      </c>
      <c r="AA13" s="138"/>
      <c r="AB13" s="439" t="s">
        <v>342</v>
      </c>
      <c r="AC13" s="439" t="s">
        <v>343</v>
      </c>
      <c r="AD13" s="439" t="s">
        <v>344</v>
      </c>
      <c r="AE13" s="432" t="s">
        <v>345</v>
      </c>
      <c r="AF13" s="432" t="s">
        <v>568</v>
      </c>
      <c r="AG13" s="432" t="s">
        <v>569</v>
      </c>
    </row>
    <row r="14" spans="1:33" ht="98.25" customHeight="1" x14ac:dyDescent="0.25">
      <c r="A14" s="145" t="s">
        <v>346</v>
      </c>
      <c r="B14" s="146" t="s">
        <v>570</v>
      </c>
      <c r="C14" s="438"/>
      <c r="D14" s="144"/>
      <c r="E14" s="139" t="s">
        <v>525</v>
      </c>
      <c r="F14" s="139" t="s">
        <v>422</v>
      </c>
      <c r="G14" s="139" t="s">
        <v>423</v>
      </c>
      <c r="H14" s="139" t="s">
        <v>424</v>
      </c>
      <c r="I14" s="139" t="s">
        <v>269</v>
      </c>
      <c r="J14" s="139" t="s">
        <v>271</v>
      </c>
      <c r="K14" s="139" t="s">
        <v>273</v>
      </c>
      <c r="L14" s="139" t="s">
        <v>275</v>
      </c>
      <c r="M14" s="139" t="s">
        <v>277</v>
      </c>
      <c r="N14" s="139" t="s">
        <v>279</v>
      </c>
      <c r="O14" s="139"/>
      <c r="P14" s="139"/>
      <c r="Q14" s="139"/>
      <c r="R14" s="139"/>
      <c r="S14" s="139"/>
      <c r="T14" s="139"/>
      <c r="U14" s="140"/>
      <c r="V14" s="139"/>
      <c r="W14" s="139"/>
      <c r="X14" s="139"/>
      <c r="Y14" s="139"/>
      <c r="Z14" s="141"/>
      <c r="AA14" s="147"/>
      <c r="AB14" s="439"/>
      <c r="AC14" s="439"/>
      <c r="AD14" s="439"/>
      <c r="AE14" s="432"/>
      <c r="AF14" s="432"/>
      <c r="AG14" s="432"/>
    </row>
    <row r="15" spans="1:33" ht="24.75" x14ac:dyDescent="0.25">
      <c r="A15" s="401" t="s">
        <v>347</v>
      </c>
      <c r="B15" s="280" t="s">
        <v>348</v>
      </c>
      <c r="C15" s="281" t="s">
        <v>349</v>
      </c>
      <c r="D15" s="282"/>
      <c r="E15" s="283" t="s">
        <v>350</v>
      </c>
      <c r="F15" s="283" t="s">
        <v>350</v>
      </c>
      <c r="G15" s="283" t="s">
        <v>350</v>
      </c>
      <c r="H15" s="283" t="s">
        <v>350</v>
      </c>
      <c r="I15" s="283" t="s">
        <v>350</v>
      </c>
      <c r="J15" s="283" t="s">
        <v>351</v>
      </c>
      <c r="K15" s="283" t="s">
        <v>350</v>
      </c>
      <c r="L15" s="283" t="s">
        <v>350</v>
      </c>
      <c r="M15" s="283" t="s">
        <v>350</v>
      </c>
      <c r="N15" s="283" t="s">
        <v>350</v>
      </c>
      <c r="O15" s="283"/>
      <c r="P15" s="283"/>
      <c r="Q15" s="283"/>
      <c r="R15" s="283"/>
      <c r="S15" s="283"/>
      <c r="T15" s="283"/>
      <c r="U15" s="284"/>
      <c r="V15" s="283"/>
      <c r="W15" s="283"/>
      <c r="X15" s="283"/>
      <c r="Y15" s="283"/>
      <c r="Z15" s="270"/>
      <c r="AA15" s="275"/>
      <c r="AB15" s="286">
        <v>46073</v>
      </c>
      <c r="AC15" s="283" t="s">
        <v>352</v>
      </c>
      <c r="AD15" s="283" t="s">
        <v>353</v>
      </c>
      <c r="AE15" s="287" t="s">
        <v>354</v>
      </c>
      <c r="AF15" s="288"/>
      <c r="AG15" s="271"/>
    </row>
    <row r="16" spans="1:33" x14ac:dyDescent="0.25">
      <c r="A16" s="401" t="s">
        <v>355</v>
      </c>
      <c r="B16" s="280" t="s">
        <v>348</v>
      </c>
      <c r="C16" s="281" t="s">
        <v>356</v>
      </c>
      <c r="D16" s="282"/>
      <c r="E16" s="283" t="s">
        <v>350</v>
      </c>
      <c r="F16" s="283" t="s">
        <v>350</v>
      </c>
      <c r="G16" s="283" t="s">
        <v>350</v>
      </c>
      <c r="H16" s="283" t="s">
        <v>350</v>
      </c>
      <c r="I16" s="283" t="s">
        <v>350</v>
      </c>
      <c r="J16" s="283" t="s">
        <v>351</v>
      </c>
      <c r="K16" s="283" t="s">
        <v>350</v>
      </c>
      <c r="L16" s="283" t="s">
        <v>350</v>
      </c>
      <c r="M16" s="283" t="s">
        <v>350</v>
      </c>
      <c r="N16" s="283" t="s">
        <v>350</v>
      </c>
      <c r="O16" s="283"/>
      <c r="P16" s="283"/>
      <c r="Q16" s="283"/>
      <c r="R16" s="283"/>
      <c r="S16" s="283"/>
      <c r="T16" s="283"/>
      <c r="U16" s="284"/>
      <c r="V16" s="283"/>
      <c r="W16" s="283"/>
      <c r="X16" s="283"/>
      <c r="Y16" s="283"/>
      <c r="Z16" s="270"/>
      <c r="AA16" s="275"/>
      <c r="AB16" s="286">
        <v>46073</v>
      </c>
      <c r="AC16" s="283" t="s">
        <v>352</v>
      </c>
      <c r="AD16" s="283" t="s">
        <v>353</v>
      </c>
      <c r="AE16" s="287" t="s">
        <v>354</v>
      </c>
      <c r="AF16" s="271"/>
      <c r="AG16" s="271"/>
    </row>
    <row r="17" spans="1:33" ht="24" x14ac:dyDescent="0.25">
      <c r="A17" s="401" t="s">
        <v>357</v>
      </c>
      <c r="B17" s="280" t="s">
        <v>358</v>
      </c>
      <c r="C17" s="281" t="s">
        <v>359</v>
      </c>
      <c r="D17" s="282"/>
      <c r="E17" s="285" t="s">
        <v>350</v>
      </c>
      <c r="F17" s="283" t="s">
        <v>350</v>
      </c>
      <c r="G17" s="283" t="s">
        <v>350</v>
      </c>
      <c r="H17" s="283" t="s">
        <v>350</v>
      </c>
      <c r="I17" s="283" t="s">
        <v>350</v>
      </c>
      <c r="J17" s="283" t="s">
        <v>350</v>
      </c>
      <c r="K17" s="283" t="s">
        <v>350</v>
      </c>
      <c r="L17" s="283" t="s">
        <v>350</v>
      </c>
      <c r="M17" s="283" t="s">
        <v>350</v>
      </c>
      <c r="N17" s="283" t="s">
        <v>350</v>
      </c>
      <c r="O17" s="283"/>
      <c r="P17" s="283"/>
      <c r="Q17" s="283"/>
      <c r="R17" s="283"/>
      <c r="S17" s="283"/>
      <c r="T17" s="283"/>
      <c r="U17" s="284"/>
      <c r="V17" s="283"/>
      <c r="W17" s="283"/>
      <c r="X17" s="283"/>
      <c r="Y17" s="283"/>
      <c r="Z17" s="270"/>
      <c r="AA17" s="275"/>
      <c r="AB17" s="286">
        <v>46073</v>
      </c>
      <c r="AC17" s="283" t="s">
        <v>352</v>
      </c>
      <c r="AD17" s="283" t="s">
        <v>67</v>
      </c>
      <c r="AE17" s="287" t="s">
        <v>360</v>
      </c>
      <c r="AF17" s="289" t="s">
        <v>561</v>
      </c>
      <c r="AG17" s="289" t="s">
        <v>562</v>
      </c>
    </row>
    <row r="18" spans="1:33" x14ac:dyDescent="0.25">
      <c r="A18" s="401" t="s">
        <v>361</v>
      </c>
      <c r="B18" s="280" t="s">
        <v>358</v>
      </c>
      <c r="C18" s="281" t="s">
        <v>362</v>
      </c>
      <c r="D18" s="282"/>
      <c r="E18" s="285" t="s">
        <v>350</v>
      </c>
      <c r="F18" s="283" t="s">
        <v>350</v>
      </c>
      <c r="G18" s="283" t="s">
        <v>350</v>
      </c>
      <c r="H18" s="283" t="s">
        <v>350</v>
      </c>
      <c r="I18" s="283" t="s">
        <v>350</v>
      </c>
      <c r="J18" s="283" t="s">
        <v>350</v>
      </c>
      <c r="K18" s="283" t="s">
        <v>350</v>
      </c>
      <c r="L18" s="283" t="s">
        <v>350</v>
      </c>
      <c r="M18" s="283" t="s">
        <v>350</v>
      </c>
      <c r="N18" s="283" t="s">
        <v>350</v>
      </c>
      <c r="O18" s="283"/>
      <c r="P18" s="283"/>
      <c r="Q18" s="283"/>
      <c r="R18" s="283"/>
      <c r="S18" s="283"/>
      <c r="T18" s="283"/>
      <c r="U18" s="284"/>
      <c r="V18" s="283"/>
      <c r="W18" s="283"/>
      <c r="X18" s="283"/>
      <c r="Y18" s="283"/>
      <c r="Z18" s="270"/>
      <c r="AA18" s="275"/>
      <c r="AB18" s="286">
        <v>46073</v>
      </c>
      <c r="AC18" s="283" t="s">
        <v>352</v>
      </c>
      <c r="AD18" s="283" t="s">
        <v>353</v>
      </c>
      <c r="AE18" s="287" t="s">
        <v>67</v>
      </c>
      <c r="AF18" s="289" t="s">
        <v>67</v>
      </c>
      <c r="AG18" s="289" t="s">
        <v>67</v>
      </c>
    </row>
    <row r="19" spans="1:33" ht="36" x14ac:dyDescent="0.25">
      <c r="A19" s="401" t="s">
        <v>363</v>
      </c>
      <c r="B19" s="280" t="s">
        <v>364</v>
      </c>
      <c r="C19" s="281" t="s">
        <v>365</v>
      </c>
      <c r="D19" s="282"/>
      <c r="E19" s="285" t="s">
        <v>571</v>
      </c>
      <c r="F19" s="283" t="s">
        <v>350</v>
      </c>
      <c r="G19" s="283" t="s">
        <v>350</v>
      </c>
      <c r="H19" s="283" t="s">
        <v>350</v>
      </c>
      <c r="I19" s="283" t="s">
        <v>350</v>
      </c>
      <c r="J19" s="283" t="s">
        <v>351</v>
      </c>
      <c r="K19" s="283" t="s">
        <v>350</v>
      </c>
      <c r="L19" s="283" t="s">
        <v>350</v>
      </c>
      <c r="M19" s="283" t="s">
        <v>350</v>
      </c>
      <c r="N19" s="283" t="s">
        <v>350</v>
      </c>
      <c r="O19" s="283"/>
      <c r="P19" s="283"/>
      <c r="Q19" s="283"/>
      <c r="R19" s="283"/>
      <c r="S19" s="283"/>
      <c r="T19" s="283"/>
      <c r="U19" s="284"/>
      <c r="V19" s="283"/>
      <c r="W19" s="283"/>
      <c r="X19" s="283"/>
      <c r="Y19" s="283"/>
      <c r="Z19" s="270"/>
      <c r="AA19" s="275"/>
      <c r="AB19" s="286">
        <v>46138</v>
      </c>
      <c r="AC19" s="283" t="s">
        <v>366</v>
      </c>
      <c r="AD19" s="283" t="s">
        <v>67</v>
      </c>
      <c r="AE19" s="287" t="s">
        <v>367</v>
      </c>
      <c r="AF19" s="289" t="s">
        <v>564</v>
      </c>
      <c r="AG19" s="289" t="s">
        <v>563</v>
      </c>
    </row>
    <row r="20" spans="1:33" x14ac:dyDescent="0.25">
      <c r="A20" s="401" t="s">
        <v>368</v>
      </c>
      <c r="B20" s="280" t="s">
        <v>364</v>
      </c>
      <c r="C20" s="281" t="s">
        <v>362</v>
      </c>
      <c r="D20" s="282"/>
      <c r="E20" s="285" t="s">
        <v>350</v>
      </c>
      <c r="F20" s="283" t="s">
        <v>350</v>
      </c>
      <c r="G20" s="283" t="s">
        <v>350</v>
      </c>
      <c r="H20" s="283" t="s">
        <v>350</v>
      </c>
      <c r="I20" s="283" t="s">
        <v>350</v>
      </c>
      <c r="J20" s="283" t="s">
        <v>350</v>
      </c>
      <c r="K20" s="283" t="s">
        <v>350</v>
      </c>
      <c r="L20" s="283" t="s">
        <v>350</v>
      </c>
      <c r="M20" s="283" t="s">
        <v>350</v>
      </c>
      <c r="N20" s="283" t="s">
        <v>350</v>
      </c>
      <c r="O20" s="283"/>
      <c r="P20" s="283"/>
      <c r="Q20" s="283"/>
      <c r="R20" s="283"/>
      <c r="S20" s="283"/>
      <c r="T20" s="283"/>
      <c r="U20" s="284"/>
      <c r="V20" s="283"/>
      <c r="W20" s="283"/>
      <c r="X20" s="283"/>
      <c r="Y20" s="283"/>
      <c r="Z20" s="271"/>
      <c r="AA20" s="275"/>
      <c r="AB20" s="286">
        <v>46138</v>
      </c>
      <c r="AC20" s="283" t="s">
        <v>366</v>
      </c>
      <c r="AD20" s="283" t="s">
        <v>353</v>
      </c>
      <c r="AE20" s="287" t="s">
        <v>67</v>
      </c>
      <c r="AF20" s="271"/>
      <c r="AG20" s="271"/>
    </row>
    <row r="21" spans="1:33" x14ac:dyDescent="0.25">
      <c r="A21" s="401" t="s">
        <v>369</v>
      </c>
      <c r="B21" s="280" t="s">
        <v>370</v>
      </c>
      <c r="C21" s="281" t="s">
        <v>371</v>
      </c>
      <c r="D21" s="282"/>
      <c r="E21" s="285" t="s">
        <v>350</v>
      </c>
      <c r="F21" s="283" t="s">
        <v>350</v>
      </c>
      <c r="G21" s="283" t="s">
        <v>350</v>
      </c>
      <c r="H21" s="283" t="s">
        <v>350</v>
      </c>
      <c r="I21" s="283" t="s">
        <v>350</v>
      </c>
      <c r="J21" s="283" t="s">
        <v>350</v>
      </c>
      <c r="K21" s="283" t="s">
        <v>350</v>
      </c>
      <c r="L21" s="283" t="s">
        <v>350</v>
      </c>
      <c r="M21" s="283" t="s">
        <v>350</v>
      </c>
      <c r="N21" s="283" t="s">
        <v>350</v>
      </c>
      <c r="O21" s="283"/>
      <c r="P21" s="283"/>
      <c r="Q21" s="283"/>
      <c r="R21" s="283"/>
      <c r="S21" s="283"/>
      <c r="T21" s="283"/>
      <c r="U21" s="284"/>
      <c r="V21" s="283"/>
      <c r="W21" s="283"/>
      <c r="X21" s="283"/>
      <c r="Y21" s="283"/>
      <c r="Z21" s="270"/>
      <c r="AA21" s="275"/>
      <c r="AB21" s="286">
        <v>46147</v>
      </c>
      <c r="AC21" s="283" t="s">
        <v>366</v>
      </c>
      <c r="AD21" s="283" t="s">
        <v>353</v>
      </c>
      <c r="AE21" s="287" t="s">
        <v>67</v>
      </c>
      <c r="AF21" s="271"/>
      <c r="AG21" s="271"/>
    </row>
    <row r="22" spans="1:33" x14ac:dyDescent="0.25">
      <c r="A22" s="401" t="s">
        <v>372</v>
      </c>
      <c r="B22" s="280" t="s">
        <v>370</v>
      </c>
      <c r="C22" s="281" t="s">
        <v>373</v>
      </c>
      <c r="D22" s="282"/>
      <c r="E22" s="285" t="s">
        <v>350</v>
      </c>
      <c r="F22" s="283" t="s">
        <v>350</v>
      </c>
      <c r="G22" s="283" t="s">
        <v>350</v>
      </c>
      <c r="H22" s="283" t="s">
        <v>350</v>
      </c>
      <c r="I22" s="283" t="s">
        <v>350</v>
      </c>
      <c r="J22" s="283" t="s">
        <v>350</v>
      </c>
      <c r="K22" s="283" t="s">
        <v>350</v>
      </c>
      <c r="L22" s="283" t="s">
        <v>350</v>
      </c>
      <c r="M22" s="283" t="s">
        <v>350</v>
      </c>
      <c r="N22" s="283" t="s">
        <v>350</v>
      </c>
      <c r="O22" s="283"/>
      <c r="P22" s="283"/>
      <c r="Q22" s="283"/>
      <c r="R22" s="283"/>
      <c r="S22" s="283"/>
      <c r="T22" s="283"/>
      <c r="U22" s="284"/>
      <c r="V22" s="283"/>
      <c r="W22" s="283"/>
      <c r="X22" s="283"/>
      <c r="Y22" s="283"/>
      <c r="Z22" s="270"/>
      <c r="AA22" s="275"/>
      <c r="AB22" s="286">
        <v>46147</v>
      </c>
      <c r="AC22" s="283" t="s">
        <v>366</v>
      </c>
      <c r="AD22" s="283" t="s">
        <v>353</v>
      </c>
      <c r="AE22" s="287" t="s">
        <v>67</v>
      </c>
      <c r="AF22" s="271"/>
      <c r="AG22" s="271"/>
    </row>
    <row r="23" spans="1:33" x14ac:dyDescent="0.25">
      <c r="A23" s="401" t="s">
        <v>374</v>
      </c>
      <c r="B23" s="280" t="s">
        <v>370</v>
      </c>
      <c r="C23" s="281" t="s">
        <v>375</v>
      </c>
      <c r="D23" s="282"/>
      <c r="E23" s="285" t="s">
        <v>350</v>
      </c>
      <c r="F23" s="283" t="s">
        <v>350</v>
      </c>
      <c r="G23" s="283" t="s">
        <v>350</v>
      </c>
      <c r="H23" s="283" t="s">
        <v>350</v>
      </c>
      <c r="I23" s="283" t="s">
        <v>350</v>
      </c>
      <c r="J23" s="283" t="s">
        <v>350</v>
      </c>
      <c r="K23" s="283" t="s">
        <v>350</v>
      </c>
      <c r="L23" s="283" t="s">
        <v>350</v>
      </c>
      <c r="M23" s="283" t="s">
        <v>350</v>
      </c>
      <c r="N23" s="283" t="s">
        <v>350</v>
      </c>
      <c r="O23" s="283"/>
      <c r="P23" s="283"/>
      <c r="Q23" s="283"/>
      <c r="R23" s="283"/>
      <c r="S23" s="283"/>
      <c r="T23" s="283"/>
      <c r="U23" s="284"/>
      <c r="V23" s="283"/>
      <c r="W23" s="283"/>
      <c r="X23" s="283"/>
      <c r="Y23" s="283"/>
      <c r="Z23" s="270"/>
      <c r="AA23" s="275"/>
      <c r="AB23" s="286">
        <v>46147</v>
      </c>
      <c r="AC23" s="283" t="s">
        <v>366</v>
      </c>
      <c r="AD23" s="283" t="s">
        <v>353</v>
      </c>
      <c r="AE23" s="287" t="s">
        <v>67</v>
      </c>
      <c r="AF23" s="271"/>
      <c r="AG23" s="271"/>
    </row>
    <row r="24" spans="1:33" x14ac:dyDescent="0.25">
      <c r="A24" s="401" t="s">
        <v>376</v>
      </c>
      <c r="B24" s="280" t="s">
        <v>370</v>
      </c>
      <c r="C24" s="281" t="s">
        <v>377</v>
      </c>
      <c r="D24" s="282"/>
      <c r="E24" s="285" t="s">
        <v>350</v>
      </c>
      <c r="F24" s="283" t="s">
        <v>350</v>
      </c>
      <c r="G24" s="283" t="s">
        <v>350</v>
      </c>
      <c r="H24" s="283" t="s">
        <v>350</v>
      </c>
      <c r="I24" s="283" t="s">
        <v>350</v>
      </c>
      <c r="J24" s="283" t="s">
        <v>350</v>
      </c>
      <c r="K24" s="283" t="s">
        <v>350</v>
      </c>
      <c r="L24" s="283" t="s">
        <v>350</v>
      </c>
      <c r="M24" s="283" t="s">
        <v>350</v>
      </c>
      <c r="N24" s="283" t="s">
        <v>350</v>
      </c>
      <c r="O24" s="283"/>
      <c r="P24" s="283"/>
      <c r="Q24" s="283"/>
      <c r="R24" s="283"/>
      <c r="S24" s="283"/>
      <c r="T24" s="283"/>
      <c r="U24" s="284"/>
      <c r="V24" s="283"/>
      <c r="W24" s="283"/>
      <c r="X24" s="283"/>
      <c r="Y24" s="283"/>
      <c r="Z24" s="270"/>
      <c r="AA24" s="275"/>
      <c r="AB24" s="286">
        <v>46147</v>
      </c>
      <c r="AC24" s="283" t="s">
        <v>366</v>
      </c>
      <c r="AD24" s="283" t="s">
        <v>353</v>
      </c>
      <c r="AE24" s="287" t="s">
        <v>67</v>
      </c>
      <c r="AF24" s="271"/>
      <c r="AG24" s="271"/>
    </row>
    <row r="25" spans="1:33" x14ac:dyDescent="0.25">
      <c r="A25" s="401" t="s">
        <v>378</v>
      </c>
      <c r="B25" s="272"/>
      <c r="C25" s="273"/>
      <c r="D25" s="274"/>
      <c r="E25" s="270"/>
      <c r="F25" s="270"/>
      <c r="G25" s="270"/>
      <c r="H25" s="270"/>
      <c r="I25" s="271"/>
      <c r="J25" s="271"/>
      <c r="K25" s="271"/>
      <c r="L25" s="271"/>
      <c r="M25" s="271"/>
      <c r="N25" s="270"/>
      <c r="O25" s="270"/>
      <c r="P25" s="270"/>
      <c r="Q25" s="270"/>
      <c r="R25" s="270"/>
      <c r="S25" s="270"/>
      <c r="T25" s="270"/>
      <c r="U25" s="275"/>
      <c r="V25" s="270"/>
      <c r="W25" s="270"/>
      <c r="X25" s="270"/>
      <c r="Y25" s="270"/>
      <c r="Z25" s="270"/>
      <c r="AA25" s="275"/>
      <c r="AB25" s="288"/>
      <c r="AC25" s="271"/>
      <c r="AD25" s="271"/>
      <c r="AE25" s="290"/>
      <c r="AF25" s="271"/>
      <c r="AG25" s="271"/>
    </row>
    <row r="26" spans="1:33" x14ac:dyDescent="0.25">
      <c r="A26" s="401" t="s">
        <v>379</v>
      </c>
      <c r="B26" s="272"/>
      <c r="C26" s="273"/>
      <c r="D26" s="274"/>
      <c r="E26" s="270"/>
      <c r="F26" s="270"/>
      <c r="G26" s="270"/>
      <c r="H26" s="270"/>
      <c r="I26" s="271"/>
      <c r="J26" s="271"/>
      <c r="K26" s="271"/>
      <c r="L26" s="271"/>
      <c r="M26" s="271"/>
      <c r="N26" s="270"/>
      <c r="O26" s="270"/>
      <c r="P26" s="270"/>
      <c r="Q26" s="270"/>
      <c r="R26" s="270"/>
      <c r="S26" s="270"/>
      <c r="T26" s="270"/>
      <c r="U26" s="275"/>
      <c r="V26" s="270"/>
      <c r="W26" s="270"/>
      <c r="X26" s="270"/>
      <c r="Y26" s="270"/>
      <c r="Z26" s="270"/>
      <c r="AA26" s="275"/>
      <c r="AB26" s="288"/>
      <c r="AC26" s="271"/>
      <c r="AD26" s="271"/>
      <c r="AE26" s="290"/>
      <c r="AF26" s="271"/>
      <c r="AG26" s="271"/>
    </row>
    <row r="27" spans="1:33" x14ac:dyDescent="0.25">
      <c r="A27" s="401" t="s">
        <v>380</v>
      </c>
      <c r="B27" s="272"/>
      <c r="C27" s="273"/>
      <c r="D27" s="274"/>
      <c r="E27" s="270"/>
      <c r="F27" s="270"/>
      <c r="G27" s="270"/>
      <c r="H27" s="270"/>
      <c r="I27" s="271"/>
      <c r="J27" s="271"/>
      <c r="K27" s="271"/>
      <c r="L27" s="271"/>
      <c r="M27" s="271"/>
      <c r="N27" s="270"/>
      <c r="O27" s="270"/>
      <c r="P27" s="270"/>
      <c r="Q27" s="270"/>
      <c r="R27" s="270"/>
      <c r="S27" s="270"/>
      <c r="T27" s="270"/>
      <c r="U27" s="275"/>
      <c r="V27" s="270"/>
      <c r="W27" s="270"/>
      <c r="X27" s="270"/>
      <c r="Y27" s="270"/>
      <c r="Z27" s="270"/>
      <c r="AA27" s="275"/>
      <c r="AB27" s="288"/>
      <c r="AC27" s="271"/>
      <c r="AD27" s="271"/>
      <c r="AE27" s="290"/>
      <c r="AF27" s="271"/>
      <c r="AG27" s="271"/>
    </row>
    <row r="28" spans="1:33" x14ac:dyDescent="0.25">
      <c r="A28" s="401" t="s">
        <v>381</v>
      </c>
      <c r="B28" s="272"/>
      <c r="C28" s="273"/>
      <c r="D28" s="274"/>
      <c r="E28" s="270"/>
      <c r="F28" s="270"/>
      <c r="G28" s="270"/>
      <c r="H28" s="270"/>
      <c r="I28" s="271"/>
      <c r="J28" s="271"/>
      <c r="K28" s="271"/>
      <c r="L28" s="271"/>
      <c r="M28" s="271"/>
      <c r="N28" s="270"/>
      <c r="O28" s="270"/>
      <c r="P28" s="270"/>
      <c r="Q28" s="270"/>
      <c r="R28" s="270"/>
      <c r="S28" s="270"/>
      <c r="T28" s="270"/>
      <c r="U28" s="275"/>
      <c r="V28" s="270"/>
      <c r="W28" s="270"/>
      <c r="X28" s="270"/>
      <c r="Y28" s="270"/>
      <c r="Z28" s="270"/>
      <c r="AA28" s="275"/>
      <c r="AB28" s="288"/>
      <c r="AC28" s="271"/>
      <c r="AD28" s="271"/>
      <c r="AE28" s="290"/>
      <c r="AF28" s="271"/>
      <c r="AG28" s="271"/>
    </row>
    <row r="29" spans="1:33" x14ac:dyDescent="0.25">
      <c r="A29" s="401" t="s">
        <v>382</v>
      </c>
      <c r="B29" s="272"/>
      <c r="C29" s="273"/>
      <c r="D29" s="274"/>
      <c r="E29" s="270"/>
      <c r="F29" s="270"/>
      <c r="G29" s="270"/>
      <c r="H29" s="270"/>
      <c r="I29" s="271"/>
      <c r="J29" s="271"/>
      <c r="K29" s="271"/>
      <c r="L29" s="271"/>
      <c r="M29" s="271"/>
      <c r="N29" s="270"/>
      <c r="O29" s="270"/>
      <c r="P29" s="270"/>
      <c r="Q29" s="270"/>
      <c r="R29" s="270"/>
      <c r="S29" s="270"/>
      <c r="T29" s="270"/>
      <c r="U29" s="275"/>
      <c r="V29" s="270"/>
      <c r="W29" s="270"/>
      <c r="X29" s="270"/>
      <c r="Y29" s="270"/>
      <c r="Z29" s="270"/>
      <c r="AA29" s="275"/>
      <c r="AB29" s="288"/>
      <c r="AC29" s="271"/>
      <c r="AD29" s="271"/>
      <c r="AE29" s="290"/>
      <c r="AF29" s="271"/>
      <c r="AG29" s="271"/>
    </row>
    <row r="30" spans="1:33" x14ac:dyDescent="0.25">
      <c r="A30" s="401" t="s">
        <v>383</v>
      </c>
      <c r="B30" s="272"/>
      <c r="C30" s="273"/>
      <c r="D30" s="274"/>
      <c r="E30" s="270"/>
      <c r="F30" s="270"/>
      <c r="G30" s="270"/>
      <c r="H30" s="270"/>
      <c r="I30" s="271"/>
      <c r="J30" s="271"/>
      <c r="K30" s="271"/>
      <c r="L30" s="271"/>
      <c r="M30" s="271"/>
      <c r="N30" s="270"/>
      <c r="O30" s="270"/>
      <c r="P30" s="270"/>
      <c r="Q30" s="270"/>
      <c r="R30" s="270"/>
      <c r="S30" s="270"/>
      <c r="T30" s="270"/>
      <c r="U30" s="275"/>
      <c r="V30" s="270"/>
      <c r="W30" s="270"/>
      <c r="X30" s="270"/>
      <c r="Y30" s="270"/>
      <c r="Z30" s="270"/>
      <c r="AA30" s="275"/>
      <c r="AB30" s="288"/>
      <c r="AC30" s="271"/>
      <c r="AD30" s="271"/>
      <c r="AE30" s="290"/>
      <c r="AF30" s="271"/>
      <c r="AG30" s="271"/>
    </row>
    <row r="31" spans="1:33" x14ac:dyDescent="0.25">
      <c r="A31" s="401" t="s">
        <v>384</v>
      </c>
      <c r="B31" s="272"/>
      <c r="C31" s="273"/>
      <c r="D31" s="274"/>
      <c r="E31" s="270"/>
      <c r="F31" s="270"/>
      <c r="G31" s="270"/>
      <c r="H31" s="270"/>
      <c r="I31" s="271"/>
      <c r="J31" s="271"/>
      <c r="K31" s="271"/>
      <c r="L31" s="271"/>
      <c r="M31" s="271"/>
      <c r="N31" s="270"/>
      <c r="O31" s="270"/>
      <c r="P31" s="270"/>
      <c r="Q31" s="270"/>
      <c r="R31" s="270"/>
      <c r="S31" s="270"/>
      <c r="T31" s="270"/>
      <c r="U31" s="275"/>
      <c r="V31" s="270"/>
      <c r="W31" s="270"/>
      <c r="X31" s="270"/>
      <c r="Y31" s="270"/>
      <c r="Z31" s="270"/>
      <c r="AA31" s="275"/>
      <c r="AB31" s="288"/>
      <c r="AC31" s="271"/>
      <c r="AD31" s="271"/>
      <c r="AE31" s="290"/>
      <c r="AF31" s="271"/>
      <c r="AG31" s="271"/>
    </row>
    <row r="32" spans="1:33" x14ac:dyDescent="0.25">
      <c r="A32" s="401" t="s">
        <v>385</v>
      </c>
      <c r="B32" s="272"/>
      <c r="C32" s="273"/>
      <c r="D32" s="274"/>
      <c r="E32" s="270"/>
      <c r="F32" s="270"/>
      <c r="G32" s="270"/>
      <c r="H32" s="270"/>
      <c r="I32" s="271"/>
      <c r="J32" s="271"/>
      <c r="K32" s="271"/>
      <c r="L32" s="271"/>
      <c r="M32" s="271"/>
      <c r="N32" s="270"/>
      <c r="O32" s="270"/>
      <c r="P32" s="270"/>
      <c r="Q32" s="270"/>
      <c r="R32" s="270"/>
      <c r="S32" s="270"/>
      <c r="T32" s="270"/>
      <c r="U32" s="275"/>
      <c r="V32" s="270"/>
      <c r="W32" s="270"/>
      <c r="X32" s="270"/>
      <c r="Y32" s="270"/>
      <c r="Z32" s="270"/>
      <c r="AA32" s="275"/>
      <c r="AB32" s="288"/>
      <c r="AC32" s="271"/>
      <c r="AD32" s="271"/>
      <c r="AE32" s="290"/>
      <c r="AF32" s="271"/>
      <c r="AG32" s="271"/>
    </row>
    <row r="33" spans="1:33" x14ac:dyDescent="0.25">
      <c r="A33" s="401" t="s">
        <v>386</v>
      </c>
      <c r="B33" s="272"/>
      <c r="C33" s="273"/>
      <c r="D33" s="274"/>
      <c r="E33" s="270"/>
      <c r="F33" s="270"/>
      <c r="G33" s="270"/>
      <c r="H33" s="270"/>
      <c r="I33" s="271"/>
      <c r="J33" s="271"/>
      <c r="K33" s="271"/>
      <c r="L33" s="271"/>
      <c r="M33" s="271"/>
      <c r="N33" s="270"/>
      <c r="O33" s="270"/>
      <c r="P33" s="270"/>
      <c r="Q33" s="270"/>
      <c r="R33" s="270"/>
      <c r="S33" s="270"/>
      <c r="T33" s="270"/>
      <c r="U33" s="275"/>
      <c r="V33" s="270"/>
      <c r="W33" s="270"/>
      <c r="X33" s="270"/>
      <c r="Y33" s="270"/>
      <c r="Z33" s="270"/>
      <c r="AA33" s="275"/>
      <c r="AB33" s="288"/>
      <c r="AC33" s="271"/>
      <c r="AD33" s="271"/>
      <c r="AE33" s="290"/>
      <c r="AF33" s="271"/>
      <c r="AG33" s="271"/>
    </row>
    <row r="34" spans="1:33" x14ac:dyDescent="0.25">
      <c r="A34" s="401" t="s">
        <v>387</v>
      </c>
      <c r="B34" s="272"/>
      <c r="C34" s="273"/>
      <c r="D34" s="274"/>
      <c r="E34" s="270"/>
      <c r="F34" s="270"/>
      <c r="G34" s="270"/>
      <c r="H34" s="270"/>
      <c r="I34" s="271"/>
      <c r="J34" s="271"/>
      <c r="K34" s="271"/>
      <c r="L34" s="271"/>
      <c r="M34" s="271"/>
      <c r="N34" s="270"/>
      <c r="O34" s="270"/>
      <c r="P34" s="270"/>
      <c r="Q34" s="270"/>
      <c r="R34" s="270"/>
      <c r="S34" s="270"/>
      <c r="T34" s="270"/>
      <c r="U34" s="275"/>
      <c r="V34" s="270"/>
      <c r="W34" s="270"/>
      <c r="X34" s="270"/>
      <c r="Y34" s="270"/>
      <c r="Z34" s="270"/>
      <c r="AA34" s="275"/>
      <c r="AB34" s="288"/>
      <c r="AC34" s="271"/>
      <c r="AD34" s="271"/>
      <c r="AE34" s="290"/>
      <c r="AF34" s="271"/>
      <c r="AG34" s="271"/>
    </row>
    <row r="35" spans="1:33" x14ac:dyDescent="0.25">
      <c r="A35" s="401" t="s">
        <v>388</v>
      </c>
      <c r="B35" s="272"/>
      <c r="C35" s="273"/>
      <c r="D35" s="274"/>
      <c r="E35" s="270"/>
      <c r="F35" s="270"/>
      <c r="G35" s="270"/>
      <c r="H35" s="270"/>
      <c r="I35" s="271"/>
      <c r="J35" s="271"/>
      <c r="K35" s="271"/>
      <c r="L35" s="271"/>
      <c r="M35" s="271"/>
      <c r="N35" s="270"/>
      <c r="O35" s="270"/>
      <c r="P35" s="270"/>
      <c r="Q35" s="270"/>
      <c r="R35" s="270"/>
      <c r="S35" s="270"/>
      <c r="T35" s="270"/>
      <c r="U35" s="275"/>
      <c r="V35" s="270"/>
      <c r="W35" s="270"/>
      <c r="X35" s="270"/>
      <c r="Y35" s="270"/>
      <c r="Z35" s="270"/>
      <c r="AA35" s="275"/>
      <c r="AB35" s="288"/>
      <c r="AC35" s="271"/>
      <c r="AD35" s="271"/>
      <c r="AE35" s="290"/>
      <c r="AF35" s="271"/>
      <c r="AG35" s="271"/>
    </row>
    <row r="36" spans="1:33" x14ac:dyDescent="0.25">
      <c r="A36" s="401" t="s">
        <v>389</v>
      </c>
      <c r="B36" s="272"/>
      <c r="C36" s="273"/>
      <c r="D36" s="274"/>
      <c r="E36" s="270"/>
      <c r="F36" s="270"/>
      <c r="G36" s="270"/>
      <c r="H36" s="270"/>
      <c r="I36" s="271"/>
      <c r="J36" s="271"/>
      <c r="K36" s="271"/>
      <c r="L36" s="271"/>
      <c r="M36" s="271"/>
      <c r="N36" s="270"/>
      <c r="O36" s="270"/>
      <c r="P36" s="270"/>
      <c r="Q36" s="270"/>
      <c r="R36" s="270"/>
      <c r="S36" s="270"/>
      <c r="T36" s="270"/>
      <c r="U36" s="275"/>
      <c r="V36" s="270"/>
      <c r="W36" s="270"/>
      <c r="X36" s="270"/>
      <c r="Y36" s="270"/>
      <c r="Z36" s="270"/>
      <c r="AA36" s="275"/>
      <c r="AB36" s="288"/>
      <c r="AC36" s="271"/>
      <c r="AD36" s="271"/>
      <c r="AE36" s="290"/>
      <c r="AF36" s="271"/>
      <c r="AG36" s="271"/>
    </row>
    <row r="37" spans="1:33" x14ac:dyDescent="0.25">
      <c r="A37" s="401" t="s">
        <v>390</v>
      </c>
      <c r="B37" s="272"/>
      <c r="C37" s="273"/>
      <c r="D37" s="274"/>
      <c r="E37" s="270"/>
      <c r="F37" s="270"/>
      <c r="G37" s="270"/>
      <c r="H37" s="270"/>
      <c r="I37" s="271"/>
      <c r="J37" s="271"/>
      <c r="K37" s="271"/>
      <c r="L37" s="271"/>
      <c r="M37" s="271"/>
      <c r="N37" s="270"/>
      <c r="O37" s="270"/>
      <c r="P37" s="270"/>
      <c r="Q37" s="270"/>
      <c r="R37" s="270"/>
      <c r="S37" s="270"/>
      <c r="T37" s="270"/>
      <c r="U37" s="275"/>
      <c r="V37" s="270"/>
      <c r="W37" s="270"/>
      <c r="X37" s="270"/>
      <c r="Y37" s="270"/>
      <c r="Z37" s="270"/>
      <c r="AA37" s="275"/>
      <c r="AB37" s="288"/>
      <c r="AC37" s="271"/>
      <c r="AD37" s="271"/>
      <c r="AE37" s="290"/>
      <c r="AF37" s="271"/>
      <c r="AG37" s="271"/>
    </row>
    <row r="38" spans="1:33" x14ac:dyDescent="0.25">
      <c r="A38" s="402" t="s">
        <v>391</v>
      </c>
      <c r="B38" s="276"/>
      <c r="C38" s="277"/>
      <c r="D38" s="274"/>
      <c r="E38" s="278"/>
      <c r="F38" s="278"/>
      <c r="G38" s="278"/>
      <c r="H38" s="278"/>
      <c r="I38" s="279"/>
      <c r="J38" s="279"/>
      <c r="K38" s="279"/>
      <c r="L38" s="279"/>
      <c r="M38" s="279"/>
      <c r="N38" s="278"/>
      <c r="O38" s="278"/>
      <c r="P38" s="278"/>
      <c r="Q38" s="278"/>
      <c r="R38" s="278"/>
      <c r="S38" s="278"/>
      <c r="T38" s="278"/>
      <c r="U38" s="275"/>
      <c r="V38" s="278"/>
      <c r="W38" s="278"/>
      <c r="X38" s="278"/>
      <c r="Y38" s="278"/>
      <c r="Z38" s="278"/>
      <c r="AA38" s="275"/>
      <c r="AB38" s="291"/>
      <c r="AC38" s="279"/>
      <c r="AD38" s="279"/>
      <c r="AE38" s="292"/>
      <c r="AF38" s="279"/>
      <c r="AG38" s="279"/>
    </row>
    <row r="39" spans="1:33" x14ac:dyDescent="0.25">
      <c r="A39" s="132"/>
      <c r="B39" s="131"/>
      <c r="C39" s="130"/>
      <c r="D39" s="135"/>
      <c r="E39" s="117"/>
      <c r="F39" s="117"/>
      <c r="G39" s="117"/>
      <c r="H39" s="117"/>
      <c r="I39" s="118"/>
      <c r="J39" s="118"/>
      <c r="K39" s="118"/>
      <c r="L39" s="118"/>
      <c r="M39" s="118"/>
      <c r="N39" s="117"/>
      <c r="O39" s="117"/>
      <c r="P39" s="117"/>
      <c r="Q39" s="117"/>
      <c r="R39" s="117"/>
      <c r="S39" s="117"/>
      <c r="T39" s="117"/>
      <c r="U39" s="116"/>
      <c r="V39" s="117"/>
      <c r="W39" s="117"/>
      <c r="X39" s="117"/>
      <c r="Y39" s="117"/>
      <c r="Z39" s="117"/>
      <c r="AA39" s="116"/>
      <c r="AB39" s="133"/>
      <c r="AC39" s="118"/>
      <c r="AD39" s="118"/>
      <c r="AE39" s="134"/>
      <c r="AF39" s="118"/>
      <c r="AG39" s="118"/>
    </row>
    <row r="40" spans="1:33" ht="14.25" customHeight="1" x14ac:dyDescent="0.25">
      <c r="A40" s="433" t="s">
        <v>392</v>
      </c>
      <c r="B40" s="434"/>
      <c r="C40" s="434"/>
      <c r="D40" s="151"/>
      <c r="E40" s="435" t="s">
        <v>572</v>
      </c>
      <c r="F40" s="436"/>
      <c r="G40" s="436"/>
      <c r="H40" s="436"/>
      <c r="I40" s="436"/>
      <c r="J40" s="436"/>
      <c r="K40" s="436"/>
      <c r="L40" s="436"/>
      <c r="M40" s="436"/>
      <c r="N40" s="436"/>
      <c r="O40" s="436"/>
      <c r="P40" s="436"/>
      <c r="Q40" s="436"/>
      <c r="R40" s="436"/>
      <c r="S40" s="436"/>
      <c r="T40" s="436"/>
      <c r="U40" s="436"/>
      <c r="V40" s="436"/>
      <c r="W40" s="436"/>
      <c r="X40" s="436"/>
      <c r="Y40" s="436"/>
      <c r="Z40" s="436"/>
      <c r="AA40" s="152"/>
      <c r="AB40" s="437" t="s">
        <v>393</v>
      </c>
      <c r="AC40" s="437"/>
      <c r="AD40" s="437"/>
      <c r="AE40" s="437"/>
      <c r="AF40" s="437"/>
      <c r="AG40" s="437"/>
    </row>
    <row r="41" spans="1:3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sheetData>
  <mergeCells count="27">
    <mergeCell ref="A12:C12"/>
    <mergeCell ref="AB12:AE12"/>
    <mergeCell ref="AF12:AG12"/>
    <mergeCell ref="AB9:AD9"/>
    <mergeCell ref="AE9:AG9"/>
    <mergeCell ref="E12:T12"/>
    <mergeCell ref="V12:Z12"/>
    <mergeCell ref="AB7:AD7"/>
    <mergeCell ref="AE7:AG7"/>
    <mergeCell ref="AB8:AD8"/>
    <mergeCell ref="AE8:AG8"/>
    <mergeCell ref="AF10:AG10"/>
    <mergeCell ref="AB2:AD2"/>
    <mergeCell ref="AE2:AG2"/>
    <mergeCell ref="AB6:AD6"/>
    <mergeCell ref="AE6:AG6"/>
    <mergeCell ref="C6:F6"/>
    <mergeCell ref="AG13:AG14"/>
    <mergeCell ref="A40:C40"/>
    <mergeCell ref="E40:Z40"/>
    <mergeCell ref="AB40:AG40"/>
    <mergeCell ref="C13:C14"/>
    <mergeCell ref="AB13:AB14"/>
    <mergeCell ref="AC13:AC14"/>
    <mergeCell ref="AD13:AD14"/>
    <mergeCell ref="AE13:AE14"/>
    <mergeCell ref="AF13:AF14"/>
  </mergeCells>
  <phoneticPr fontId="7" type="noConversion"/>
  <printOptions horizontalCentered="1"/>
  <pageMargins left="0.23622047244094491" right="0.23622047244094491" top="0.82677165354330717" bottom="0.74803149606299213" header="0.31496062992125984" footer="0.31496062992125984"/>
  <pageSetup paperSize="8" fitToWidth="0" fitToHeight="0" orientation="landscape" r:id="rId1"/>
  <headerFooter>
    <oddHeader>&amp;L&amp;G&amp;R&amp;G</oddHeader>
    <oddFooter>&amp;R&amp;P(&amp;N)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b8300c-1f0c-458d-9b8a-f3d12802594e" xsi:nil="true"/>
    <SharedWithUsers xmlns="63b8300c-1f0c-458d-9b8a-f3d12802594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8150BB73701E546AF545D311FEC3952" ma:contentTypeVersion="15" ma:contentTypeDescription="Opret et nyt dokument." ma:contentTypeScope="" ma:versionID="6526abeae16970ba54003cc0737521cf">
  <xsd:schema xmlns:xsd="http://www.w3.org/2001/XMLSchema" xmlns:xs="http://www.w3.org/2001/XMLSchema" xmlns:p="http://schemas.microsoft.com/office/2006/metadata/properties" xmlns:ns2="f7777085-d150-4235-88b4-371172a8e57e" xmlns:ns3="63b8300c-1f0c-458d-9b8a-f3d12802594e" targetNamespace="http://schemas.microsoft.com/office/2006/metadata/properties" ma:root="true" ma:fieldsID="670c05747ec45e454ea529e0595c12aa" ns2:_="" ns3:_="">
    <xsd:import namespace="f7777085-d150-4235-88b4-371172a8e57e"/>
    <xsd:import namespace="63b8300c-1f0c-458d-9b8a-f3d12802594e"/>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77085-d150-4235-88b4-371172a8e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b8300c-1f0c-458d-9b8a-f3d12802594e"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a7c28258-dec0-48c2-ae1c-49d74fd4109b}" ma:internalName="TaxCatchAll" ma:showField="CatchAllData" ma:web="63b8300c-1f0c-458d-9b8a-f3d12802594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874008-C90B-4785-A05E-EBFCA7C39088}">
  <ds:schemaRefs>
    <ds:schemaRef ds:uri="http://purl.org/dc/terms/"/>
    <ds:schemaRef ds:uri="http://purl.org/dc/elements/1.1/"/>
    <ds:schemaRef ds:uri="http://purl.org/dc/dcmitype/"/>
    <ds:schemaRef ds:uri="http://schemas.microsoft.com/office/2006/documentManagement/types"/>
    <ds:schemaRef ds:uri="f7777085-d150-4235-88b4-371172a8e57e"/>
    <ds:schemaRef ds:uri="http://schemas.microsoft.com/office/infopath/2007/PartnerControls"/>
    <ds:schemaRef ds:uri="http://schemas.openxmlformats.org/package/2006/metadata/core-properties"/>
    <ds:schemaRef ds:uri="63b8300c-1f0c-458d-9b8a-f3d12802594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D9F1A79-7E0C-4674-B569-339D44219209}">
  <ds:schemaRefs>
    <ds:schemaRef ds:uri="http://schemas.microsoft.com/sharepoint/v3/contenttype/forms"/>
  </ds:schemaRefs>
</ds:datastoreItem>
</file>

<file path=customXml/itemProps3.xml><?xml version="1.0" encoding="utf-8"?>
<ds:datastoreItem xmlns:ds="http://schemas.openxmlformats.org/officeDocument/2006/customXml" ds:itemID="{33D30DDE-7622-43D5-8637-46F550E5B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77085-d150-4235-88b4-371172a8e57e"/>
    <ds:schemaRef ds:uri="63b8300c-1f0c-458d-9b8a-f3d128025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21</vt:i4>
      </vt:variant>
      <vt:variant>
        <vt:lpstr>Navngivne områder</vt:lpstr>
      </vt:variant>
      <vt:variant>
        <vt:i4>19</vt:i4>
      </vt:variant>
    </vt:vector>
  </HeadingPairs>
  <TitlesOfParts>
    <vt:vector size="40" baseType="lpstr">
      <vt:lpstr>Forside</vt:lpstr>
      <vt:lpstr>Vejl.</vt:lpstr>
      <vt:lpstr>Kontroloversigt</vt:lpstr>
      <vt:lpstr>FLUGT</vt:lpstr>
      <vt:lpstr>SIKT</vt:lpstr>
      <vt:lpstr>RED</vt:lpstr>
      <vt:lpstr>IND</vt:lpstr>
      <vt:lpstr>ADSK</vt:lpstr>
      <vt:lpstr>DØR</vt:lpstr>
      <vt:lpstr>IOF</vt:lpstr>
      <vt:lpstr>UOF</vt:lpstr>
      <vt:lpstr>ISO</vt:lpstr>
      <vt:lpstr>HS</vt:lpstr>
      <vt:lpstr>RU</vt:lpstr>
      <vt:lpstr>RAA</vt:lpstr>
      <vt:lpstr>SV</vt:lpstr>
      <vt:lpstr>STIG</vt:lpstr>
      <vt:lpstr>ABDL</vt:lpstr>
      <vt:lpstr>BTÆT</vt:lpstr>
      <vt:lpstr>RØR</vt:lpstr>
      <vt:lpstr>SV_KRAP-eks.</vt:lpstr>
      <vt:lpstr>ABDL!Udskriftstitler</vt:lpstr>
      <vt:lpstr>ADSK!Udskriftstitler</vt:lpstr>
      <vt:lpstr>BTÆT!Udskriftstitler</vt:lpstr>
      <vt:lpstr>DØR!Udskriftstitler</vt:lpstr>
      <vt:lpstr>FLUGT!Udskriftstitler</vt:lpstr>
      <vt:lpstr>Forside!Udskriftstitler</vt:lpstr>
      <vt:lpstr>HS!Udskriftstitler</vt:lpstr>
      <vt:lpstr>IND!Udskriftstitler</vt:lpstr>
      <vt:lpstr>IOF!Udskriftstitler</vt:lpstr>
      <vt:lpstr>ISO!Udskriftstitler</vt:lpstr>
      <vt:lpstr>RED!Udskriftstitler</vt:lpstr>
      <vt:lpstr>RU!Udskriftstitler</vt:lpstr>
      <vt:lpstr>RØR!Udskriftstitler</vt:lpstr>
      <vt:lpstr>RAA!Udskriftstitler</vt:lpstr>
      <vt:lpstr>SIKT!Udskriftstitler</vt:lpstr>
      <vt:lpstr>STIG!Udskriftstitler</vt:lpstr>
      <vt:lpstr>SV!Udskriftstitler</vt:lpstr>
      <vt:lpstr>UOF!Udskriftstitler</vt:lpstr>
      <vt:lpstr>Vejl.!Udskriftstitler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Steen Johansen;jorgen@safedesign.dk</dc:creator>
  <cp:keywords/>
  <dc:description/>
  <cp:lastModifiedBy>Jørgen Jakobsen</cp:lastModifiedBy>
  <cp:revision/>
  <cp:lastPrinted>2025-04-30T18:22:24Z</cp:lastPrinted>
  <dcterms:created xsi:type="dcterms:W3CDTF">2020-05-04T09:29:19Z</dcterms:created>
  <dcterms:modified xsi:type="dcterms:W3CDTF">2025-04-30T18:23:14Z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0x01010038150BB73701E546AF545D311FEC3952</vt:lpwstr>
  </property>
  <property fmtid="{D5CDD505-2E9C-101B-9397-08002B2CF9AE}" pid="3" name="FooterLeftText">
    <vt:lpwstr>&lt;ModuleFooterText/&gt;</vt:lpwstr>
  </property>
  <property fmtid="{D5CDD505-2E9C-101B-9397-08002B2CF9AE}" pid="4" name="ApplyLanguageRun">
    <vt:lpwstr>true</vt:lpwstr>
  </property>
  <property fmtid="{D5CDD505-2E9C-101B-9397-08002B2CF9AE}" pid="5" name="Binding_Root_Collection_0">
    <vt:lpwstr>{"ModuleFooterText":{"SkabelonDesign":{"type":"Text","binding":"Module.FooterText"}}}</vt:lpwstr>
  </property>
  <property fmtid="{D5CDD505-2E9C-101B-9397-08002B2CF9AE}" pid="6" name="MediaServiceImageTags">
    <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